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1325" windowHeight="5670" activeTab="1"/>
  </bookViews>
  <sheets>
    <sheet name="№ 1 Целевые показатели" sheetId="6" r:id="rId1"/>
    <sheet name="№ 4 Все источники" sheetId="4" r:id="rId2"/>
  </sheets>
  <definedNames>
    <definedName name="_xlnm.Print_Area" localSheetId="0">'№ 1 Целевые показатели'!$A$1:$H$77</definedName>
  </definedNames>
  <calcPr calcId="124519"/>
</workbook>
</file>

<file path=xl/calcChain.xml><?xml version="1.0" encoding="utf-8"?>
<calcChain xmlns="http://schemas.openxmlformats.org/spreadsheetml/2006/main">
  <c r="E33" i="4"/>
  <c r="E32"/>
  <c r="W20"/>
  <c r="K11" l="1"/>
  <c r="K12"/>
  <c r="N24"/>
  <c r="M24"/>
  <c r="L24"/>
  <c r="L16" l="1"/>
  <c r="M16"/>
  <c r="U33"/>
  <c r="V33"/>
  <c r="U32"/>
  <c r="V32"/>
  <c r="T33"/>
  <c r="T32"/>
  <c r="R32"/>
  <c r="N33"/>
  <c r="N32" s="1"/>
  <c r="M33"/>
  <c r="M32" s="1"/>
  <c r="L33"/>
  <c r="L32" s="1"/>
  <c r="J33"/>
  <c r="J32"/>
  <c r="I32"/>
  <c r="I33"/>
  <c r="H33"/>
  <c r="H32"/>
  <c r="S27"/>
  <c r="O27"/>
  <c r="K27"/>
  <c r="F27"/>
  <c r="E27"/>
  <c r="D27"/>
  <c r="S26"/>
  <c r="O26"/>
  <c r="K26"/>
  <c r="F26"/>
  <c r="E26"/>
  <c r="D26"/>
  <c r="R25"/>
  <c r="Q25"/>
  <c r="P25"/>
  <c r="N25"/>
  <c r="M25"/>
  <c r="L25"/>
  <c r="J25"/>
  <c r="I25"/>
  <c r="H25"/>
  <c r="F25"/>
  <c r="E25"/>
  <c r="D25"/>
  <c r="N16"/>
  <c r="F12"/>
  <c r="K8"/>
  <c r="K9"/>
  <c r="M7"/>
  <c r="N7"/>
  <c r="L7"/>
  <c r="Q7"/>
  <c r="R7"/>
  <c r="P7"/>
  <c r="S23"/>
  <c r="S20"/>
  <c r="S21"/>
  <c r="S11"/>
  <c r="S12"/>
  <c r="S14"/>
  <c r="S9"/>
  <c r="O20"/>
  <c r="O21"/>
  <c r="O23"/>
  <c r="O29"/>
  <c r="O11"/>
  <c r="O12"/>
  <c r="O14"/>
  <c r="O15"/>
  <c r="O17"/>
  <c r="O8"/>
  <c r="O9"/>
  <c r="K21"/>
  <c r="K29"/>
  <c r="R28"/>
  <c r="L28"/>
  <c r="M28"/>
  <c r="N28"/>
  <c r="P28"/>
  <c r="Q28"/>
  <c r="H28"/>
  <c r="I28"/>
  <c r="K28" s="1"/>
  <c r="J28"/>
  <c r="P22"/>
  <c r="Q22"/>
  <c r="R22"/>
  <c r="H22"/>
  <c r="I22"/>
  <c r="J22"/>
  <c r="L22"/>
  <c r="M22"/>
  <c r="N22"/>
  <c r="P19"/>
  <c r="Q19"/>
  <c r="R19"/>
  <c r="L19"/>
  <c r="M19"/>
  <c r="N19"/>
  <c r="J19"/>
  <c r="I19"/>
  <c r="H19"/>
  <c r="P13"/>
  <c r="Q13"/>
  <c r="R13"/>
  <c r="Q10"/>
  <c r="R10"/>
  <c r="P10"/>
  <c r="M10"/>
  <c r="N10"/>
  <c r="L10"/>
  <c r="F29"/>
  <c r="F30"/>
  <c r="E24"/>
  <c r="E29"/>
  <c r="E30"/>
  <c r="D29"/>
  <c r="D30"/>
  <c r="F23"/>
  <c r="F24"/>
  <c r="F20"/>
  <c r="F21"/>
  <c r="E20"/>
  <c r="E21"/>
  <c r="G21" s="1"/>
  <c r="E23"/>
  <c r="D20"/>
  <c r="D21"/>
  <c r="D23"/>
  <c r="D24"/>
  <c r="F17"/>
  <c r="F11"/>
  <c r="F14"/>
  <c r="F15"/>
  <c r="E11"/>
  <c r="E12"/>
  <c r="E14"/>
  <c r="E15"/>
  <c r="D14"/>
  <c r="D15"/>
  <c r="D11"/>
  <c r="D12"/>
  <c r="D9"/>
  <c r="E9"/>
  <c r="F9"/>
  <c r="D8"/>
  <c r="E8"/>
  <c r="S19" l="1"/>
  <c r="G20"/>
  <c r="O7"/>
  <c r="G14"/>
  <c r="G15"/>
  <c r="O25"/>
  <c r="G26"/>
  <c r="D22"/>
  <c r="O22"/>
  <c r="F22"/>
  <c r="G12"/>
  <c r="F10"/>
  <c r="G25"/>
  <c r="S25"/>
  <c r="G27"/>
  <c r="S7"/>
  <c r="D13"/>
  <c r="F13"/>
  <c r="K25"/>
  <c r="O16"/>
  <c r="G23"/>
  <c r="D19"/>
  <c r="D10"/>
  <c r="S13"/>
  <c r="E13"/>
  <c r="D28"/>
  <c r="G29"/>
  <c r="F28"/>
  <c r="O28"/>
  <c r="E28"/>
  <c r="S22"/>
  <c r="E22"/>
  <c r="O19"/>
  <c r="F19"/>
  <c r="E19"/>
  <c r="K19"/>
  <c r="G11"/>
  <c r="E10"/>
  <c r="D7"/>
  <c r="E7"/>
  <c r="G9"/>
  <c r="F8"/>
  <c r="S8"/>
  <c r="I7"/>
  <c r="J7"/>
  <c r="H7"/>
  <c r="I10"/>
  <c r="J10"/>
  <c r="H10"/>
  <c r="I13"/>
  <c r="J13"/>
  <c r="H13"/>
  <c r="N13"/>
  <c r="M13"/>
  <c r="L13"/>
  <c r="K10" l="1"/>
  <c r="K13"/>
  <c r="G13"/>
  <c r="G22"/>
  <c r="G10"/>
  <c r="K7"/>
  <c r="O13"/>
  <c r="G28"/>
  <c r="G19"/>
  <c r="F7"/>
  <c r="G7" s="1"/>
  <c r="G8"/>
  <c r="K33"/>
  <c r="V22"/>
  <c r="T22"/>
  <c r="L31" l="1"/>
  <c r="V31"/>
  <c r="U31"/>
  <c r="J31"/>
  <c r="N31"/>
  <c r="T31"/>
  <c r="F32"/>
  <c r="U10"/>
  <c r="V10"/>
  <c r="T10"/>
  <c r="S10" l="1"/>
  <c r="O10"/>
  <c r="U19" l="1"/>
  <c r="V19"/>
  <c r="T19"/>
  <c r="M18" l="1"/>
  <c r="I18"/>
  <c r="J16"/>
  <c r="T16"/>
  <c r="V16"/>
  <c r="H16"/>
  <c r="I16" s="1"/>
  <c r="M31" l="1"/>
  <c r="I31"/>
  <c r="O32"/>
  <c r="O33"/>
  <c r="K31" l="1"/>
  <c r="K32"/>
  <c r="O31" l="1"/>
  <c r="H31" l="1"/>
  <c r="D17" l="1"/>
  <c r="Q32"/>
  <c r="S17"/>
  <c r="Q33"/>
  <c r="P32"/>
  <c r="P16"/>
  <c r="D16" s="1"/>
  <c r="D18"/>
  <c r="P33"/>
  <c r="D33" s="1"/>
  <c r="E18"/>
  <c r="E17"/>
  <c r="G17" s="1"/>
  <c r="Q16"/>
  <c r="E16" s="1"/>
  <c r="Q31" l="1"/>
  <c r="P31"/>
  <c r="S32"/>
  <c r="D32"/>
  <c r="D31" l="1"/>
  <c r="G32" l="1"/>
  <c r="E31"/>
  <c r="S18"/>
  <c r="R16"/>
  <c r="S16" s="1"/>
  <c r="F18"/>
  <c r="G18" s="1"/>
  <c r="R33"/>
  <c r="S33" s="1"/>
  <c r="F33" l="1"/>
  <c r="R31"/>
  <c r="S31" s="1"/>
  <c r="F16"/>
  <c r="G16" s="1"/>
  <c r="G33" l="1"/>
  <c r="F31"/>
  <c r="G31" s="1"/>
</calcChain>
</file>

<file path=xl/sharedStrings.xml><?xml version="1.0" encoding="utf-8"?>
<sst xmlns="http://schemas.openxmlformats.org/spreadsheetml/2006/main" count="150" uniqueCount="87">
  <si>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</si>
  <si>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</si>
  <si>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</si>
  <si>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</si>
  <si>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</si>
  <si>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</si>
  <si>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</si>
  <si>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</si>
  <si>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 xml:space="preserve">Отчет о достижении 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</si>
  <si>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</si>
  <si>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</si>
  <si>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</si>
  <si>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</si>
  <si>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</si>
  <si>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</si>
  <si>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</si>
  <si>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</si>
  <si>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</si>
  <si>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</si>
  <si>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Число субъектов малого и среднего предпринимательства в расчете на 10 тысяч человек населения</t>
  </si>
  <si>
    <t>Увеличение доходов бюджета от использования муниципального имущества (прирост к предыдущему году)</t>
  </si>
  <si>
    <t>руб.</t>
  </si>
  <si>
    <t>тыс.руб.</t>
  </si>
  <si>
    <t>Снижение общего числа преступлений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</si>
  <si>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</si>
  <si>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</si>
  <si>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</si>
  <si>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</si>
  <si>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</si>
  <si>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</si>
  <si>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</si>
  <si>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</si>
  <si>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</si>
  <si>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</si>
  <si>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</si>
  <si>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</si>
  <si>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</si>
  <si>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</si>
  <si>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</si>
  <si>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</si>
  <si>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</si>
  <si>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</si>
  <si>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</si>
  <si>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</si>
  <si>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</si>
  <si>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налоговых и неналоговых доходов  местного бюджета (за исключение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</si>
  <si>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</si>
  <si>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</si>
  <si>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</si>
  <si>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</si>
  <si>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</si>
  <si>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«Невельский район»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</si>
  <si>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муниципального образования "Невельский район"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</si>
  <si>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                                                                               муниципального образования «Невельский район»
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</si>
  <si>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</si>
  <si>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муниципального образования Невельский район"</t>
  </si>
  <si>
    <t xml:space="preserve">1. Муниципальная программа
 «Развитие образования в муниципальном образовании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</si>
  <si>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</si>
  <si>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 xml:space="preserve"> целевых показателей муниципальных программ по состоянию на 30.06.2020г.</t>
  </si>
  <si>
    <t>Сохранность контингента обучающихся в учебном году</t>
  </si>
  <si>
    <t>2,2 раза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</si>
  <si>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</si>
  <si>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Гкал на 1 кв м. общей площ-ди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</si>
  <si>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</si>
  <si>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</si>
  <si>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</si>
  <si>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Бюджет МО "Бежаницкий район"</t>
  </si>
  <si>
    <t xml:space="preserve">1. </t>
  </si>
  <si>
    <t>2.</t>
  </si>
  <si>
    <t>3.</t>
  </si>
  <si>
    <t>4.</t>
  </si>
  <si>
    <t>5.</t>
  </si>
  <si>
    <t>6.</t>
  </si>
  <si>
    <t>7.</t>
  </si>
  <si>
    <t>Администрация Бежаницкого района</t>
  </si>
  <si>
    <t>Финансовое управление Администрации Бежаницкого района</t>
  </si>
  <si>
    <t>Прогнозная (справочная) оценка ресурсного обеспечения реализации муниципальных программ                                                           таблица 2</t>
  </si>
  <si>
    <t>8.</t>
  </si>
  <si>
    <t xml:space="preserve">8. Муниципальная программа «Формирование современной городской среды на территории муниципального образования «Бежаницкий район» </t>
  </si>
  <si>
    <t>Муниципальная программа «Комплексное развитие систем коммунальной инфраструктуры и благоустройства муниципального образования «Бежаницкий район»</t>
  </si>
  <si>
    <t>6. Муниципальная программа «Развитие транспортного обслуживания населения на территории муниципального образования «Бежаницкий район»</t>
  </si>
  <si>
    <t>Муниципальная программа «Развитие образования, молодежной политики и физической культуры и спорта в муниципальном образовании «Бежаницкий район»</t>
  </si>
  <si>
    <t>Муниципальная программа «Развитие культуры в муниципальном образовании «Бежаницкий район»</t>
  </si>
  <si>
    <t>Муниципальная программа «Содействие экономическому развитию и инвестиционной привлекательности муниципального образования «Бежаницкий район»</t>
  </si>
  <si>
    <t>7. Муниципальная программа «Управление и обеспечение деятельности Администрации Бежаницкого района, создание условий для эффективного управления муниципальными финансами и муниципальным долгом в муниципальном образовании «Бежаницкий район»</t>
  </si>
  <si>
    <t>Муниципальная программа «Обеспечение безопасности граждан на территории муниципального образования «Бежаницкий район»</t>
  </si>
  <si>
    <t>за счет всех источников финансирования (на 01.01.2024)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</si>
</sst>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9" fillId="0" borderId="0"/>
  </cellStyleXfs>
  <cellXfs count="139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7" fillId="0" borderId="0" xfId="0" applyFont="1" applyFill="1"/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0" fontId="5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4" fillId="0" borderId="5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vertical="top"/>
    </xf>
    <xf numFmtId="0" fontId="4" fillId="0" borderId="12" xfId="0" applyFont="1" applyFill="1" applyBorder="1" applyAlignment="1">
      <alignment vertical="top"/>
    </xf>
    <xf numFmtId="0" fontId="4" fillId="0" borderId="5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7" fillId="0" borderId="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7"/>
  <sheetViews>
    <sheetView view="pageBreakPreview" topLeftCell="A17" zoomScale="60" zoomScaleNormal="75" workbookViewId="0">
      <selection activeCell="B19" sqref="B19:C19"/>
    </sheetView>
  </sheetViews>
  <sheetFormatPr defaultColWidth="8.85546875" defaultRowHeight="15.75"/>
  <cols>
    <col min="1" max="1" width="5.42578125" style="7" customWidth="1"/>
    <col min="2" max="2" width="35.28515625" style="9" customWidth="1"/>
    <col min="3" max="3" width="1.5703125" style="10" customWidth="1"/>
    <col min="4" max="4" width="10.85546875" style="10" customWidth="1"/>
    <col min="5" max="5" width="9.85546875" style="7" customWidth="1"/>
    <col min="6" max="6" width="12.140625" style="7" customWidth="1"/>
    <col min="7" max="7" width="8" style="7" customWidth="1"/>
    <col min="8" max="8" width="12.5703125" style="7" customWidth="1"/>
    <col min="9" max="9" width="22.140625" style="7" customWidth="1"/>
    <col min="10" max="10" width="16.7109375" style="7" customWidth="1"/>
    <col min="11" max="16384" width="8.85546875" style="7"/>
  </cols>
  <sheetData>
    <row r="1" spans="1:8" ht="98.45" hidden="1" customHeight="1">
      <c r="D1" s="88"/>
      <c r="E1" s="89"/>
      <c r="F1" s="89"/>
      <c r="G1" s="89"/>
      <c r="H1" s="89"/>
    </row>
    <row r="3" spans="1:8" ht="18.75">
      <c r="A3" s="90" t="s">
        <v>8</v>
      </c>
      <c r="B3" s="91"/>
      <c r="C3" s="91"/>
      <c r="D3" s="91"/>
      <c r="E3" s="91"/>
      <c r="F3" s="91"/>
      <c r="G3" s="91"/>
      <c r="H3" s="91"/>
    </row>
    <row r="4" spans="1:8" ht="18.75">
      <c r="A4" s="90" t="s">
        <v>58</v>
      </c>
      <c r="B4" s="92"/>
      <c r="C4" s="92"/>
      <c r="D4" s="92"/>
      <c r="E4" s="92"/>
      <c r="F4" s="92"/>
      <c r="G4" s="92"/>
      <c r="H4" s="92"/>
    </row>
    <row r="5" spans="1:8" ht="31.15" customHeight="1">
      <c r="A5" s="99" t="s">
        <v>0</v>
      </c>
      <c r="B5" s="101" t="s">
        <v>5</v>
      </c>
      <c r="C5" s="102"/>
      <c r="D5" s="97" t="s">
        <v>4</v>
      </c>
      <c r="E5" s="97" t="s">
        <v>28</v>
      </c>
      <c r="F5" s="95" t="s">
        <v>9</v>
      </c>
      <c r="G5" s="97" t="s">
        <v>26</v>
      </c>
      <c r="H5" s="95" t="s">
        <v>27</v>
      </c>
    </row>
    <row r="6" spans="1:8" ht="31.15" customHeight="1">
      <c r="A6" s="100"/>
      <c r="B6" s="103"/>
      <c r="C6" s="104"/>
      <c r="D6" s="98"/>
      <c r="E6" s="98"/>
      <c r="F6" s="96"/>
      <c r="G6" s="96"/>
      <c r="H6" s="96"/>
    </row>
    <row r="7" spans="1:8" ht="1.9" hidden="1" customHeight="1"/>
    <row r="8" spans="1:8" ht="14.45" hidden="1" customHeight="1"/>
    <row r="9" spans="1:8" ht="14.45" hidden="1" customHeight="1"/>
    <row r="10" spans="1:8" ht="14.45" customHeight="1">
      <c r="A10" s="63" t="s">
        <v>56</v>
      </c>
      <c r="B10" s="64"/>
      <c r="C10" s="64"/>
      <c r="D10" s="64"/>
      <c r="E10" s="64"/>
      <c r="F10" s="64"/>
      <c r="G10" s="64"/>
      <c r="H10" s="65"/>
    </row>
    <row r="11" spans="1:8" ht="14.45" customHeight="1">
      <c r="A11" s="66"/>
      <c r="B11" s="67"/>
      <c r="C11" s="67"/>
      <c r="D11" s="67"/>
      <c r="E11" s="67"/>
      <c r="F11" s="67"/>
      <c r="G11" s="67"/>
      <c r="H11" s="68"/>
    </row>
    <row r="12" spans="1:8" ht="14.45" customHeight="1">
      <c r="A12" s="66"/>
      <c r="B12" s="67"/>
      <c r="C12" s="67"/>
      <c r="D12" s="67"/>
      <c r="E12" s="67"/>
      <c r="F12" s="67"/>
      <c r="G12" s="67"/>
      <c r="H12" s="68"/>
    </row>
    <row r="13" spans="1:8" ht="14.25" customHeight="1">
      <c r="A13" s="66"/>
      <c r="B13" s="67"/>
      <c r="C13" s="67"/>
      <c r="D13" s="67"/>
      <c r="E13" s="67"/>
      <c r="F13" s="67"/>
      <c r="G13" s="67"/>
      <c r="H13" s="68"/>
    </row>
    <row r="14" spans="1:8" ht="14.25" customHeight="1">
      <c r="A14" s="66"/>
      <c r="B14" s="67"/>
      <c r="C14" s="67"/>
      <c r="D14" s="67"/>
      <c r="E14" s="67"/>
      <c r="F14" s="67"/>
      <c r="G14" s="67"/>
      <c r="H14" s="68"/>
    </row>
    <row r="15" spans="1:8" ht="14.25" hidden="1" customHeight="1">
      <c r="A15" s="69"/>
      <c r="B15" s="70"/>
      <c r="C15" s="70"/>
      <c r="D15" s="70"/>
      <c r="E15" s="67"/>
      <c r="F15" s="67"/>
      <c r="G15" s="70"/>
      <c r="H15" s="71"/>
    </row>
    <row r="16" spans="1:8" ht="99" customHeight="1">
      <c r="A16" s="1">
        <v>1</v>
      </c>
      <c r="B16" s="61" t="s">
        <v>29</v>
      </c>
      <c r="C16" s="72"/>
      <c r="D16" s="54" t="s">
        <v>6</v>
      </c>
      <c r="E16" s="32">
        <v>9</v>
      </c>
      <c r="F16" s="32">
        <v>0</v>
      </c>
      <c r="G16" s="17"/>
      <c r="H16" s="8"/>
    </row>
    <row r="17" spans="1:8" ht="133.5" customHeight="1">
      <c r="A17" s="1">
        <v>2</v>
      </c>
      <c r="B17" s="61" t="s">
        <v>63</v>
      </c>
      <c r="C17" s="72"/>
      <c r="D17" s="54" t="s">
        <v>6</v>
      </c>
      <c r="E17" s="32">
        <v>0</v>
      </c>
      <c r="F17" s="32">
        <v>0</v>
      </c>
      <c r="G17" s="17"/>
      <c r="H17" s="8"/>
    </row>
    <row r="18" spans="1:8" ht="116.25" customHeight="1">
      <c r="A18" s="1">
        <v>3</v>
      </c>
      <c r="B18" s="61" t="s">
        <v>64</v>
      </c>
      <c r="C18" s="72"/>
      <c r="D18" s="54" t="s">
        <v>6</v>
      </c>
      <c r="E18" s="32">
        <v>0</v>
      </c>
      <c r="F18" s="32">
        <v>0</v>
      </c>
      <c r="G18" s="17"/>
      <c r="H18" s="8"/>
    </row>
    <row r="19" spans="1:8" ht="135.75" customHeight="1">
      <c r="A19" s="1">
        <v>4</v>
      </c>
      <c r="B19" s="61" t="s">
        <v>65</v>
      </c>
      <c r="C19" s="72"/>
      <c r="D19" s="54" t="s">
        <v>6</v>
      </c>
      <c r="E19" s="32">
        <v>2</v>
      </c>
      <c r="F19" s="32">
        <v>0</v>
      </c>
      <c r="G19" s="17"/>
      <c r="H19" s="8"/>
    </row>
    <row r="20" spans="1:8" ht="134.25" customHeight="1">
      <c r="A20" s="1">
        <v>5</v>
      </c>
      <c r="B20" s="61" t="s">
        <v>30</v>
      </c>
      <c r="C20" s="72"/>
      <c r="D20" s="54" t="s">
        <v>6</v>
      </c>
      <c r="E20" s="32">
        <v>84</v>
      </c>
      <c r="F20" s="32">
        <v>84</v>
      </c>
      <c r="G20" s="17"/>
      <c r="H20" s="18"/>
    </row>
    <row r="21" spans="1:8" ht="14.45" customHeight="1">
      <c r="A21" s="63" t="s">
        <v>51</v>
      </c>
      <c r="B21" s="64"/>
      <c r="C21" s="64"/>
      <c r="D21" s="64"/>
      <c r="E21" s="64"/>
      <c r="F21" s="64"/>
      <c r="G21" s="64"/>
      <c r="H21" s="65"/>
    </row>
    <row r="22" spans="1:8" ht="14.45" customHeight="1">
      <c r="A22" s="66"/>
      <c r="B22" s="67"/>
      <c r="C22" s="67"/>
      <c r="D22" s="67"/>
      <c r="E22" s="67"/>
      <c r="F22" s="67"/>
      <c r="G22" s="67"/>
      <c r="H22" s="68"/>
    </row>
    <row r="23" spans="1:8" ht="14.45" customHeight="1">
      <c r="A23" s="66"/>
      <c r="B23" s="67"/>
      <c r="C23" s="67"/>
      <c r="D23" s="67"/>
      <c r="E23" s="67"/>
      <c r="F23" s="67"/>
      <c r="G23" s="67"/>
      <c r="H23" s="68"/>
    </row>
    <row r="24" spans="1:8" ht="14.45" customHeight="1">
      <c r="A24" s="66"/>
      <c r="B24" s="67"/>
      <c r="C24" s="67"/>
      <c r="D24" s="67"/>
      <c r="E24" s="67"/>
      <c r="F24" s="67"/>
      <c r="G24" s="67"/>
      <c r="H24" s="68"/>
    </row>
    <row r="25" spans="1:8" ht="2.25" customHeight="1">
      <c r="A25" s="69"/>
      <c r="B25" s="70"/>
      <c r="C25" s="70"/>
      <c r="D25" s="70"/>
      <c r="E25" s="70"/>
      <c r="F25" s="70"/>
      <c r="G25" s="70"/>
      <c r="H25" s="71"/>
    </row>
    <row r="26" spans="1:8" ht="70.5" customHeight="1">
      <c r="A26" s="1">
        <v>1</v>
      </c>
      <c r="B26" s="109" t="s">
        <v>34</v>
      </c>
      <c r="C26" s="110"/>
      <c r="D26" s="33"/>
      <c r="E26" s="38"/>
      <c r="F26" s="38"/>
      <c r="G26" s="12"/>
      <c r="H26" s="11"/>
    </row>
    <row r="27" spans="1:8" ht="31.5" customHeight="1">
      <c r="A27" s="1"/>
      <c r="B27" s="111" t="s">
        <v>32</v>
      </c>
      <c r="C27" s="112"/>
      <c r="D27" s="11" t="s">
        <v>6</v>
      </c>
      <c r="E27" s="39">
        <v>100</v>
      </c>
      <c r="F27" s="39">
        <v>100</v>
      </c>
      <c r="G27" s="12"/>
      <c r="H27" s="11"/>
    </row>
    <row r="28" spans="1:8" ht="27.75" customHeight="1">
      <c r="A28" s="1"/>
      <c r="B28" s="107" t="s">
        <v>33</v>
      </c>
      <c r="C28" s="108"/>
      <c r="D28" s="11" t="s">
        <v>6</v>
      </c>
      <c r="E28" s="39">
        <v>100</v>
      </c>
      <c r="F28" s="40">
        <v>100</v>
      </c>
      <c r="G28" s="12"/>
      <c r="H28" s="11"/>
    </row>
    <row r="29" spans="1:8" ht="35.25" customHeight="1">
      <c r="A29" s="1">
        <v>2</v>
      </c>
      <c r="B29" s="61" t="s">
        <v>17</v>
      </c>
      <c r="C29" s="72"/>
      <c r="D29" s="11" t="s">
        <v>6</v>
      </c>
      <c r="E29" s="35">
        <v>0.1</v>
      </c>
      <c r="F29" s="36" t="s">
        <v>60</v>
      </c>
      <c r="G29" s="12"/>
      <c r="H29" s="11"/>
    </row>
    <row r="30" spans="1:8" ht="35.25" customHeight="1">
      <c r="A30" s="1">
        <v>3</v>
      </c>
      <c r="B30" s="61" t="s">
        <v>31</v>
      </c>
      <c r="C30" s="72"/>
      <c r="D30" s="11" t="s">
        <v>6</v>
      </c>
      <c r="E30" s="37">
        <v>1.4</v>
      </c>
      <c r="F30" s="34">
        <v>-52</v>
      </c>
      <c r="G30" s="12"/>
      <c r="H30" s="11"/>
    </row>
    <row r="31" spans="1:8" ht="35.25" customHeight="1">
      <c r="A31" s="11">
        <v>4</v>
      </c>
      <c r="B31" s="105" t="s">
        <v>59</v>
      </c>
      <c r="C31" s="106"/>
      <c r="D31" s="23" t="s">
        <v>6</v>
      </c>
      <c r="E31" s="23">
        <v>95</v>
      </c>
      <c r="F31" s="11">
        <v>95</v>
      </c>
      <c r="G31" s="12"/>
      <c r="H31" s="11"/>
    </row>
    <row r="32" spans="1:8" ht="13.15" customHeight="1">
      <c r="A32" s="63" t="s">
        <v>55</v>
      </c>
      <c r="B32" s="64"/>
      <c r="C32" s="64"/>
      <c r="D32" s="64"/>
      <c r="E32" s="64"/>
      <c r="F32" s="64"/>
      <c r="G32" s="64"/>
      <c r="H32" s="65"/>
    </row>
    <row r="33" spans="1:8" ht="12" customHeight="1">
      <c r="A33" s="66"/>
      <c r="B33" s="67"/>
      <c r="C33" s="67"/>
      <c r="D33" s="67"/>
      <c r="E33" s="67"/>
      <c r="F33" s="67"/>
      <c r="G33" s="67"/>
      <c r="H33" s="68"/>
    </row>
    <row r="34" spans="1:8" ht="13.15" customHeight="1">
      <c r="A34" s="66"/>
      <c r="B34" s="67"/>
      <c r="C34" s="67"/>
      <c r="D34" s="67"/>
      <c r="E34" s="67"/>
      <c r="F34" s="67"/>
      <c r="G34" s="67"/>
      <c r="H34" s="68"/>
    </row>
    <row r="35" spans="1:8" ht="45.75" customHeight="1">
      <c r="A35" s="69"/>
      <c r="B35" s="70"/>
      <c r="C35" s="70"/>
      <c r="D35" s="70"/>
      <c r="E35" s="70"/>
      <c r="F35" s="70"/>
      <c r="G35" s="70"/>
      <c r="H35" s="71"/>
    </row>
    <row r="36" spans="1:8" ht="64.5" customHeight="1">
      <c r="A36" s="1">
        <v>1</v>
      </c>
      <c r="B36" s="61" t="s">
        <v>18</v>
      </c>
      <c r="C36" s="72"/>
      <c r="D36" s="14" t="s">
        <v>21</v>
      </c>
      <c r="E36" s="22">
        <v>74490.3</v>
      </c>
      <c r="F36" s="23">
        <v>5579</v>
      </c>
      <c r="G36" s="15"/>
      <c r="H36" s="8"/>
    </row>
    <row r="37" spans="1:8" ht="49.5" customHeight="1">
      <c r="A37" s="1">
        <v>2</v>
      </c>
      <c r="B37" s="61" t="s">
        <v>19</v>
      </c>
      <c r="C37" s="62"/>
      <c r="D37" s="14" t="s">
        <v>7</v>
      </c>
      <c r="E37" s="23">
        <v>230</v>
      </c>
      <c r="F37" s="23">
        <v>221</v>
      </c>
      <c r="G37" s="15"/>
      <c r="H37" s="8"/>
    </row>
    <row r="38" spans="1:8" ht="63.75" customHeight="1">
      <c r="A38" s="1">
        <v>3</v>
      </c>
      <c r="B38" s="61" t="s">
        <v>20</v>
      </c>
      <c r="C38" s="62"/>
      <c r="D38" s="1" t="s">
        <v>22</v>
      </c>
      <c r="E38" s="23">
        <v>65.099999999999994</v>
      </c>
      <c r="F38" s="23">
        <v>-214.4</v>
      </c>
      <c r="G38" s="11"/>
      <c r="H38" s="16"/>
    </row>
    <row r="39" spans="1:8" ht="18.600000000000001" customHeight="1">
      <c r="A39" s="63" t="s">
        <v>52</v>
      </c>
      <c r="B39" s="64"/>
      <c r="C39" s="64"/>
      <c r="D39" s="64"/>
      <c r="E39" s="64"/>
      <c r="F39" s="64"/>
      <c r="G39" s="64"/>
      <c r="H39" s="65"/>
    </row>
    <row r="40" spans="1:8" ht="13.9" customHeight="1">
      <c r="A40" s="66"/>
      <c r="B40" s="67"/>
      <c r="C40" s="67"/>
      <c r="D40" s="67"/>
      <c r="E40" s="67"/>
      <c r="F40" s="67"/>
      <c r="G40" s="67"/>
      <c r="H40" s="68"/>
    </row>
    <row r="41" spans="1:8" ht="36.75" customHeight="1">
      <c r="A41" s="66"/>
      <c r="B41" s="67"/>
      <c r="C41" s="67"/>
      <c r="D41" s="67"/>
      <c r="E41" s="67"/>
      <c r="F41" s="67"/>
      <c r="G41" s="67"/>
      <c r="H41" s="68"/>
    </row>
    <row r="42" spans="1:8" ht="1.1499999999999999" customHeight="1">
      <c r="A42" s="69"/>
      <c r="B42" s="70"/>
      <c r="C42" s="70"/>
      <c r="D42" s="70"/>
      <c r="E42" s="70"/>
      <c r="F42" s="70"/>
      <c r="G42" s="70"/>
      <c r="H42" s="71"/>
    </row>
    <row r="43" spans="1:8" ht="40.5" customHeight="1">
      <c r="A43" s="1">
        <v>1</v>
      </c>
      <c r="B43" s="61" t="s">
        <v>23</v>
      </c>
      <c r="C43" s="72"/>
      <c r="D43" s="1" t="s">
        <v>6</v>
      </c>
      <c r="E43" s="11">
        <v>0.7</v>
      </c>
      <c r="F43" s="1">
        <v>3.8</v>
      </c>
      <c r="G43" s="11"/>
      <c r="H43" s="8"/>
    </row>
    <row r="44" spans="1:8" ht="100.5" customHeight="1">
      <c r="A44" s="63" t="s">
        <v>53</v>
      </c>
      <c r="B44" s="64"/>
      <c r="C44" s="64"/>
      <c r="D44" s="64"/>
      <c r="E44" s="64"/>
      <c r="F44" s="64"/>
      <c r="G44" s="64"/>
      <c r="H44" s="65"/>
    </row>
    <row r="45" spans="1:8" ht="23.25" hidden="1" customHeight="1">
      <c r="A45" s="66"/>
      <c r="B45" s="67"/>
      <c r="C45" s="67"/>
      <c r="D45" s="67"/>
      <c r="E45" s="67"/>
      <c r="F45" s="67"/>
      <c r="G45" s="67"/>
      <c r="H45" s="68"/>
    </row>
    <row r="46" spans="1:8" ht="3.75" hidden="1" customHeight="1">
      <c r="A46" s="66"/>
      <c r="B46" s="67"/>
      <c r="C46" s="67"/>
      <c r="D46" s="67"/>
      <c r="E46" s="67"/>
      <c r="F46" s="67"/>
      <c r="G46" s="67"/>
      <c r="H46" s="68"/>
    </row>
    <row r="47" spans="1:8" ht="16.5" hidden="1" customHeight="1">
      <c r="A47" s="66"/>
      <c r="B47" s="67"/>
      <c r="C47" s="67"/>
      <c r="D47" s="67"/>
      <c r="E47" s="67"/>
      <c r="F47" s="67"/>
      <c r="G47" s="67"/>
      <c r="H47" s="68"/>
    </row>
    <row r="48" spans="1:8" ht="24" hidden="1" customHeight="1">
      <c r="A48" s="69"/>
      <c r="B48" s="70"/>
      <c r="C48" s="70"/>
      <c r="D48" s="70"/>
      <c r="E48" s="70"/>
      <c r="F48" s="70"/>
      <c r="G48" s="70"/>
      <c r="H48" s="71"/>
    </row>
    <row r="49" spans="1:8" ht="54.75" customHeight="1">
      <c r="A49" s="1">
        <v>1</v>
      </c>
      <c r="B49" s="93" t="s">
        <v>35</v>
      </c>
      <c r="C49" s="94"/>
      <c r="D49" s="11"/>
      <c r="E49" s="24"/>
      <c r="F49" s="24"/>
      <c r="G49" s="17"/>
      <c r="H49" s="18"/>
    </row>
    <row r="50" spans="1:8" ht="64.5" customHeight="1">
      <c r="A50" s="1"/>
      <c r="B50" s="82" t="s">
        <v>36</v>
      </c>
      <c r="C50" s="83"/>
      <c r="D50" s="11" t="s">
        <v>62</v>
      </c>
      <c r="E50" s="24">
        <v>0.14000000000000001</v>
      </c>
      <c r="F50" s="24">
        <v>4.8000000000000001E-2</v>
      </c>
      <c r="G50" s="17"/>
      <c r="H50" s="30"/>
    </row>
    <row r="51" spans="1:8" ht="68.25" customHeight="1">
      <c r="A51" s="1"/>
      <c r="B51" s="82" t="s">
        <v>37</v>
      </c>
      <c r="C51" s="83"/>
      <c r="D51" s="11" t="s">
        <v>41</v>
      </c>
      <c r="E51" s="43">
        <v>6</v>
      </c>
      <c r="F51" s="11">
        <v>1.8</v>
      </c>
      <c r="G51" s="17"/>
      <c r="H51" s="8"/>
    </row>
    <row r="52" spans="1:8" ht="68.25" customHeight="1">
      <c r="A52" s="1"/>
      <c r="B52" s="113" t="s">
        <v>38</v>
      </c>
      <c r="C52" s="114"/>
      <c r="D52" s="11" t="s">
        <v>41</v>
      </c>
      <c r="E52" s="43">
        <v>19</v>
      </c>
      <c r="F52" s="11">
        <v>5.0999999999999996</v>
      </c>
      <c r="G52" s="17"/>
      <c r="H52" s="8"/>
    </row>
    <row r="53" spans="1:8" ht="48.75" customHeight="1">
      <c r="A53" s="1">
        <v>2</v>
      </c>
      <c r="B53" s="115" t="s">
        <v>39</v>
      </c>
      <c r="C53" s="115"/>
      <c r="D53" s="41" t="s">
        <v>6</v>
      </c>
      <c r="E53" s="42">
        <v>31.5</v>
      </c>
      <c r="F53" s="42">
        <v>31.5</v>
      </c>
      <c r="G53" s="17"/>
      <c r="H53" s="8"/>
    </row>
    <row r="54" spans="1:8" ht="115.5" customHeight="1">
      <c r="A54" s="1">
        <v>3</v>
      </c>
      <c r="B54" s="105" t="s">
        <v>40</v>
      </c>
      <c r="C54" s="106"/>
      <c r="D54" s="11" t="s">
        <v>6</v>
      </c>
      <c r="E54" s="11">
        <v>4.9000000000000004</v>
      </c>
      <c r="F54" s="11">
        <v>0.9</v>
      </c>
      <c r="G54" s="17"/>
      <c r="H54" s="18"/>
    </row>
    <row r="55" spans="1:8" ht="13.15" customHeight="1">
      <c r="A55" s="73" t="s">
        <v>54</v>
      </c>
      <c r="B55" s="74"/>
      <c r="C55" s="74"/>
      <c r="D55" s="74"/>
      <c r="E55" s="74"/>
      <c r="F55" s="74"/>
      <c r="G55" s="74"/>
      <c r="H55" s="75"/>
    </row>
    <row r="56" spans="1:8" ht="15" customHeight="1">
      <c r="A56" s="76"/>
      <c r="B56" s="77"/>
      <c r="C56" s="77"/>
      <c r="D56" s="77"/>
      <c r="E56" s="77"/>
      <c r="F56" s="77"/>
      <c r="G56" s="77"/>
      <c r="H56" s="78"/>
    </row>
    <row r="57" spans="1:8" ht="10.15" customHeight="1">
      <c r="A57" s="76"/>
      <c r="B57" s="77"/>
      <c r="C57" s="77"/>
      <c r="D57" s="77"/>
      <c r="E57" s="77"/>
      <c r="F57" s="77"/>
      <c r="G57" s="77"/>
      <c r="H57" s="78"/>
    </row>
    <row r="58" spans="1:8" ht="6" customHeight="1">
      <c r="A58" s="76"/>
      <c r="B58" s="77"/>
      <c r="C58" s="77"/>
      <c r="D58" s="77"/>
      <c r="E58" s="77"/>
      <c r="F58" s="77"/>
      <c r="G58" s="77"/>
      <c r="H58" s="78"/>
    </row>
    <row r="59" spans="1:8" ht="16.5" customHeight="1">
      <c r="A59" s="76"/>
      <c r="B59" s="77"/>
      <c r="C59" s="77"/>
      <c r="D59" s="77"/>
      <c r="E59" s="77"/>
      <c r="F59" s="77"/>
      <c r="G59" s="77"/>
      <c r="H59" s="78"/>
    </row>
    <row r="60" spans="1:8" ht="0.6" customHeight="1">
      <c r="A60" s="79"/>
      <c r="B60" s="80"/>
      <c r="C60" s="80"/>
      <c r="D60" s="80"/>
      <c r="E60" s="80"/>
      <c r="F60" s="80"/>
      <c r="G60" s="80"/>
      <c r="H60" s="81"/>
    </row>
    <row r="61" spans="1:8" ht="0.6" customHeight="1">
      <c r="A61" s="26"/>
      <c r="B61" s="27"/>
      <c r="C61" s="27"/>
      <c r="D61" s="27"/>
      <c r="E61" s="27"/>
      <c r="F61" s="27"/>
      <c r="G61" s="27"/>
      <c r="H61" s="28"/>
    </row>
    <row r="62" spans="1:8" ht="138.75" customHeight="1">
      <c r="A62" s="1">
        <v>1</v>
      </c>
      <c r="B62" s="82" t="s">
        <v>42</v>
      </c>
      <c r="C62" s="83"/>
      <c r="D62" s="1" t="s">
        <v>6</v>
      </c>
      <c r="E62" s="45">
        <v>75</v>
      </c>
      <c r="F62" s="45">
        <v>75</v>
      </c>
      <c r="G62" s="17"/>
      <c r="H62" s="8"/>
    </row>
    <row r="63" spans="1:8" ht="147" customHeight="1">
      <c r="A63" s="1">
        <v>2</v>
      </c>
      <c r="B63" s="82" t="s">
        <v>43</v>
      </c>
      <c r="C63" s="83"/>
      <c r="D63" s="1" t="s">
        <v>6</v>
      </c>
      <c r="E63" s="25">
        <v>4.5</v>
      </c>
      <c r="F63" s="25">
        <v>4.0999999999999996</v>
      </c>
      <c r="G63" s="17"/>
      <c r="H63" s="30"/>
    </row>
    <row r="64" spans="1:8" ht="14.45" customHeight="1">
      <c r="A64" s="63" t="s">
        <v>61</v>
      </c>
      <c r="B64" s="64"/>
      <c r="C64" s="64"/>
      <c r="D64" s="64"/>
      <c r="E64" s="64"/>
      <c r="F64" s="64"/>
      <c r="G64" s="64"/>
      <c r="H64" s="65"/>
    </row>
    <row r="65" spans="1:13" ht="14.45" customHeight="1">
      <c r="A65" s="66"/>
      <c r="B65" s="67"/>
      <c r="C65" s="67"/>
      <c r="D65" s="67"/>
      <c r="E65" s="67"/>
      <c r="F65" s="67"/>
      <c r="G65" s="67"/>
      <c r="H65" s="68"/>
    </row>
    <row r="66" spans="1:13" ht="14.45" customHeight="1">
      <c r="A66" s="66"/>
      <c r="B66" s="67"/>
      <c r="C66" s="67"/>
      <c r="D66" s="67"/>
      <c r="E66" s="67"/>
      <c r="F66" s="67"/>
      <c r="G66" s="67"/>
      <c r="H66" s="68"/>
    </row>
    <row r="67" spans="1:13" ht="14.45" customHeight="1">
      <c r="A67" s="66"/>
      <c r="B67" s="67"/>
      <c r="C67" s="67"/>
      <c r="D67" s="67"/>
      <c r="E67" s="67"/>
      <c r="F67" s="67"/>
      <c r="G67" s="67"/>
      <c r="H67" s="68"/>
    </row>
    <row r="68" spans="1:13" ht="42" customHeight="1">
      <c r="A68" s="66"/>
      <c r="B68" s="67"/>
      <c r="C68" s="67"/>
      <c r="D68" s="67"/>
      <c r="E68" s="67"/>
      <c r="F68" s="67"/>
      <c r="G68" s="67"/>
      <c r="H68" s="68"/>
    </row>
    <row r="69" spans="1:13" ht="7.5" hidden="1" customHeight="1">
      <c r="A69" s="69"/>
      <c r="B69" s="70"/>
      <c r="C69" s="70"/>
      <c r="D69" s="70"/>
      <c r="E69" s="70"/>
      <c r="F69" s="70"/>
      <c r="G69" s="70"/>
      <c r="H69" s="71"/>
    </row>
    <row r="70" spans="1:13" ht="105.75" customHeight="1">
      <c r="A70" s="1">
        <v>1</v>
      </c>
      <c r="B70" s="84" t="s">
        <v>44</v>
      </c>
      <c r="C70" s="85"/>
      <c r="D70" s="25" t="s">
        <v>21</v>
      </c>
      <c r="E70" s="25">
        <v>1710</v>
      </c>
      <c r="F70" s="25">
        <v>719</v>
      </c>
      <c r="G70" s="1"/>
      <c r="H70" s="8"/>
    </row>
    <row r="71" spans="1:13" ht="135.75" customHeight="1">
      <c r="A71" s="1">
        <v>2</v>
      </c>
      <c r="B71" s="86" t="s">
        <v>45</v>
      </c>
      <c r="C71" s="87"/>
      <c r="D71" s="25" t="s">
        <v>6</v>
      </c>
      <c r="E71" s="25">
        <v>27.5</v>
      </c>
      <c r="F71" s="25">
        <v>22</v>
      </c>
      <c r="G71" s="1"/>
      <c r="H71" s="8"/>
    </row>
    <row r="72" spans="1:13" ht="121.5" customHeight="1">
      <c r="A72" s="1">
        <v>3</v>
      </c>
      <c r="B72" s="60" t="s">
        <v>46</v>
      </c>
      <c r="C72" s="60"/>
      <c r="D72" s="25" t="s">
        <v>6</v>
      </c>
      <c r="E72" s="45">
        <v>0</v>
      </c>
      <c r="F72" s="45">
        <v>0</v>
      </c>
      <c r="G72" s="1"/>
      <c r="H72" s="8"/>
    </row>
    <row r="73" spans="1:13" ht="136.5" customHeight="1">
      <c r="A73" s="1">
        <v>4</v>
      </c>
      <c r="B73" s="60" t="s">
        <v>47</v>
      </c>
      <c r="C73" s="60"/>
      <c r="D73" s="25" t="s">
        <v>6</v>
      </c>
      <c r="E73" s="45">
        <v>0</v>
      </c>
      <c r="F73" s="45">
        <v>0</v>
      </c>
      <c r="G73" s="1"/>
      <c r="H73" s="8"/>
    </row>
    <row r="74" spans="1:13" ht="79.5" customHeight="1">
      <c r="A74" s="116" t="s">
        <v>57</v>
      </c>
      <c r="B74" s="70"/>
      <c r="C74" s="70"/>
      <c r="D74" s="70"/>
      <c r="E74" s="70"/>
      <c r="F74" s="70"/>
      <c r="G74" s="70"/>
      <c r="H74" s="71"/>
    </row>
    <row r="75" spans="1:13" ht="73.5" customHeight="1">
      <c r="A75" s="44">
        <v>1</v>
      </c>
      <c r="B75" s="61" t="s">
        <v>48</v>
      </c>
      <c r="C75" s="106"/>
      <c r="D75" s="46" t="s">
        <v>7</v>
      </c>
      <c r="E75" s="46">
        <v>55</v>
      </c>
      <c r="F75" s="46">
        <v>22</v>
      </c>
      <c r="G75" s="29"/>
      <c r="H75" s="31"/>
      <c r="M75" s="51"/>
    </row>
    <row r="76" spans="1:13" ht="71.25" customHeight="1">
      <c r="A76" s="44">
        <v>2</v>
      </c>
      <c r="B76" s="61" t="s">
        <v>49</v>
      </c>
      <c r="C76" s="106"/>
      <c r="D76" s="46" t="s">
        <v>6</v>
      </c>
      <c r="E76" s="47">
        <v>99</v>
      </c>
      <c r="F76" s="47">
        <v>99</v>
      </c>
      <c r="G76" s="29"/>
      <c r="H76" s="29"/>
    </row>
    <row r="77" spans="1:13" ht="59.25" customHeight="1">
      <c r="A77" s="48">
        <v>3</v>
      </c>
      <c r="B77" s="61" t="s">
        <v>50</v>
      </c>
      <c r="C77" s="106"/>
      <c r="D77" s="46" t="s">
        <v>6</v>
      </c>
      <c r="E77" s="49">
        <v>23</v>
      </c>
      <c r="F77" s="49">
        <v>23</v>
      </c>
      <c r="G77" s="12"/>
      <c r="H77" s="30"/>
    </row>
  </sheetData>
  <mergeCells count="48">
    <mergeCell ref="B77:C77"/>
    <mergeCell ref="B17:C17"/>
    <mergeCell ref="B54:C54"/>
    <mergeCell ref="B52:C52"/>
    <mergeCell ref="B18:C18"/>
    <mergeCell ref="B43:C43"/>
    <mergeCell ref="B53:C53"/>
    <mergeCell ref="B75:C75"/>
    <mergeCell ref="B76:C76"/>
    <mergeCell ref="B50:C50"/>
    <mergeCell ref="B63:C63"/>
    <mergeCell ref="A44:H48"/>
    <mergeCell ref="B37:C37"/>
    <mergeCell ref="B30:C30"/>
    <mergeCell ref="A74:H74"/>
    <mergeCell ref="A64:H69"/>
    <mergeCell ref="G5:G6"/>
    <mergeCell ref="A21:H25"/>
    <mergeCell ref="B29:C29"/>
    <mergeCell ref="B31:C31"/>
    <mergeCell ref="B28:C28"/>
    <mergeCell ref="B26:C26"/>
    <mergeCell ref="B27:C27"/>
    <mergeCell ref="D1:H1"/>
    <mergeCell ref="A3:H3"/>
    <mergeCell ref="A4:H4"/>
    <mergeCell ref="B49:C49"/>
    <mergeCell ref="B51:C51"/>
    <mergeCell ref="B19:C19"/>
    <mergeCell ref="B20:C20"/>
    <mergeCell ref="A39:H42"/>
    <mergeCell ref="F5:F6"/>
    <mergeCell ref="E5:E6"/>
    <mergeCell ref="D5:D6"/>
    <mergeCell ref="A5:A6"/>
    <mergeCell ref="A10:H15"/>
    <mergeCell ref="B16:C16"/>
    <mergeCell ref="H5:H6"/>
    <mergeCell ref="B5:C6"/>
    <mergeCell ref="B73:C73"/>
    <mergeCell ref="B38:C38"/>
    <mergeCell ref="A32:H35"/>
    <mergeCell ref="B36:C36"/>
    <mergeCell ref="A55:H60"/>
    <mergeCell ref="B62:C62"/>
    <mergeCell ref="B70:C70"/>
    <mergeCell ref="B71:C71"/>
    <mergeCell ref="B72:C72"/>
  </mergeCells>
  <pageMargins left="0.31496062992125984" right="0.31496062992125984" top="0.39370078740157483" bottom="0.15748031496062992" header="0.11811023622047245" footer="0.11811023622047245"/>
  <pageSetup paperSize="9" orientation="portrait" r:id="rId1"/>
  <rowBreaks count="1" manualBreakCount="1">
    <brk id="6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9"/>
  <sheetViews>
    <sheetView tabSelected="1" view="pageBreakPreview" zoomScale="75" zoomScaleNormal="90" zoomScaleSheetLayoutView="7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F32" sqref="F32"/>
    </sheetView>
  </sheetViews>
  <sheetFormatPr defaultColWidth="8.85546875" defaultRowHeight="15.7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2.140625" style="6" customWidth="1"/>
    <col min="6" max="6" width="12" style="2" customWidth="1"/>
    <col min="7" max="7" width="12.5703125" style="2" customWidth="1"/>
    <col min="8" max="8" width="14.5703125" style="2" customWidth="1"/>
    <col min="9" max="9" width="12.5703125" style="2" customWidth="1"/>
    <col min="10" max="10" width="10.7109375" style="2" customWidth="1"/>
    <col min="11" max="11" width="12.85546875" style="2" customWidth="1"/>
    <col min="12" max="12" width="12.42578125" style="2" customWidth="1"/>
    <col min="13" max="13" width="10.7109375" style="2" customWidth="1"/>
    <col min="14" max="14" width="12.42578125" style="2" customWidth="1"/>
    <col min="15" max="15" width="12.5703125" style="2" customWidth="1"/>
    <col min="16" max="16" width="14.7109375" style="2" customWidth="1"/>
    <col min="17" max="17" width="11" style="2" customWidth="1"/>
    <col min="18" max="18" width="11.85546875" style="2" customWidth="1"/>
    <col min="19" max="19" width="12.7109375" style="2" customWidth="1"/>
    <col min="20" max="20" width="14" style="2" customWidth="1"/>
    <col min="21" max="21" width="12" style="2" customWidth="1"/>
    <col min="22" max="22" width="11.7109375" style="2" customWidth="1"/>
    <col min="23" max="23" width="12.5703125" style="2" customWidth="1"/>
    <col min="24" max="16384" width="8.85546875" style="2"/>
  </cols>
  <sheetData>
    <row r="1" spans="1:23" ht="9" customHeight="1"/>
    <row r="2" spans="1:23" ht="10.15" customHeight="1"/>
    <row r="3" spans="1:23" ht="20.25">
      <c r="A3" s="117" t="s">
        <v>76</v>
      </c>
      <c r="B3" s="118"/>
      <c r="C3" s="118"/>
      <c r="D3" s="118"/>
      <c r="E3" s="118"/>
      <c r="F3" s="118"/>
      <c r="G3" s="118"/>
      <c r="H3" s="118"/>
      <c r="I3" s="118"/>
      <c r="J3" s="118"/>
      <c r="K3" s="119"/>
      <c r="L3" s="119"/>
      <c r="M3" s="119"/>
      <c r="N3" s="119"/>
      <c r="O3" s="119"/>
      <c r="P3" s="119"/>
      <c r="Q3" s="119"/>
      <c r="R3" s="119"/>
      <c r="S3" s="119"/>
    </row>
    <row r="4" spans="1:23" ht="20.25">
      <c r="A4" s="117" t="s">
        <v>86</v>
      </c>
      <c r="B4" s="120"/>
      <c r="C4" s="120"/>
      <c r="D4" s="120"/>
      <c r="E4" s="120"/>
      <c r="F4" s="120"/>
      <c r="G4" s="120"/>
      <c r="H4" s="120"/>
      <c r="I4" s="120"/>
      <c r="J4" s="120"/>
      <c r="K4" s="121"/>
      <c r="L4" s="121"/>
      <c r="M4" s="121"/>
      <c r="N4" s="121"/>
      <c r="O4" s="121"/>
      <c r="P4" s="121"/>
      <c r="Q4" s="121"/>
      <c r="R4" s="121"/>
      <c r="S4" s="121"/>
    </row>
    <row r="5" spans="1:23" ht="31.15" customHeight="1">
      <c r="A5" s="128" t="s">
        <v>0</v>
      </c>
      <c r="B5" s="130" t="s">
        <v>1</v>
      </c>
      <c r="C5" s="130" t="s">
        <v>2</v>
      </c>
      <c r="D5" s="130" t="s">
        <v>14</v>
      </c>
      <c r="E5" s="134"/>
      <c r="F5" s="134"/>
      <c r="G5" s="134"/>
      <c r="H5" s="128" t="s">
        <v>15</v>
      </c>
      <c r="I5" s="129"/>
      <c r="J5" s="129"/>
      <c r="K5" s="129"/>
      <c r="L5" s="128" t="s">
        <v>16</v>
      </c>
      <c r="M5" s="129"/>
      <c r="N5" s="129"/>
      <c r="O5" s="129"/>
      <c r="P5" s="130" t="s">
        <v>66</v>
      </c>
      <c r="Q5" s="131"/>
      <c r="R5" s="131"/>
      <c r="S5" s="131"/>
      <c r="T5" s="128" t="s">
        <v>25</v>
      </c>
      <c r="U5" s="129"/>
      <c r="V5" s="129"/>
      <c r="W5" s="129"/>
    </row>
    <row r="6" spans="1:23" ht="75.75" customHeight="1">
      <c r="A6" s="132"/>
      <c r="B6" s="133"/>
      <c r="C6" s="133"/>
      <c r="D6" s="18" t="s">
        <v>10</v>
      </c>
      <c r="E6" s="21" t="s">
        <v>11</v>
      </c>
      <c r="F6" s="18" t="s">
        <v>12</v>
      </c>
      <c r="G6" s="18" t="s">
        <v>13</v>
      </c>
      <c r="H6" s="18" t="s">
        <v>10</v>
      </c>
      <c r="I6" s="18" t="s">
        <v>11</v>
      </c>
      <c r="J6" s="18" t="s">
        <v>12</v>
      </c>
      <c r="K6" s="18" t="s">
        <v>13</v>
      </c>
      <c r="L6" s="18" t="s">
        <v>10</v>
      </c>
      <c r="M6" s="18" t="s">
        <v>11</v>
      </c>
      <c r="N6" s="18" t="s">
        <v>12</v>
      </c>
      <c r="O6" s="18" t="s">
        <v>13</v>
      </c>
      <c r="P6" s="18" t="s">
        <v>10</v>
      </c>
      <c r="Q6" s="18" t="s">
        <v>11</v>
      </c>
      <c r="R6" s="18" t="s">
        <v>12</v>
      </c>
      <c r="S6" s="18" t="s">
        <v>13</v>
      </c>
      <c r="T6" s="18" t="s">
        <v>10</v>
      </c>
      <c r="U6" s="18" t="s">
        <v>11</v>
      </c>
      <c r="V6" s="18" t="s">
        <v>12</v>
      </c>
      <c r="W6" s="18" t="s">
        <v>13</v>
      </c>
    </row>
    <row r="7" spans="1:23" ht="41.25" customHeight="1">
      <c r="A7" s="125" t="s">
        <v>67</v>
      </c>
      <c r="B7" s="122" t="s">
        <v>81</v>
      </c>
      <c r="C7" s="20" t="s">
        <v>3</v>
      </c>
      <c r="D7" s="52">
        <f t="shared" ref="D7:E7" si="0">D8+D9</f>
        <v>172490.59999999998</v>
      </c>
      <c r="E7" s="52">
        <f t="shared" si="0"/>
        <v>172490.59999999998</v>
      </c>
      <c r="F7" s="52">
        <f>F8+F9</f>
        <v>170046.48</v>
      </c>
      <c r="G7" s="52">
        <f t="shared" ref="G7:G29" si="1">F7/E7*100-100</f>
        <v>-1.4169583733838067</v>
      </c>
      <c r="H7" s="52">
        <f>H8+H9</f>
        <v>12899.330000000002</v>
      </c>
      <c r="I7" s="52">
        <f t="shared" ref="I7:J7" si="2">I8+I9</f>
        <v>12899.330000000002</v>
      </c>
      <c r="J7" s="52">
        <f t="shared" si="2"/>
        <v>12356.740000000002</v>
      </c>
      <c r="K7" s="52">
        <f t="shared" ref="K7:K12" si="3">J7/I7*100-100</f>
        <v>-4.2063424999593053</v>
      </c>
      <c r="L7" s="52">
        <f>L8+L9</f>
        <v>92781.23</v>
      </c>
      <c r="M7" s="52">
        <f t="shared" ref="M7:N7" si="4">M8+M9</f>
        <v>92781.23</v>
      </c>
      <c r="N7" s="52">
        <f t="shared" si="4"/>
        <v>90903.52</v>
      </c>
      <c r="O7" s="52">
        <f t="shared" ref="O7:O9" si="5">N7/M7*100-100</f>
        <v>-2.0238037370274071</v>
      </c>
      <c r="P7" s="52">
        <f>P8+P9</f>
        <v>66510.039999999994</v>
      </c>
      <c r="Q7" s="52">
        <f t="shared" ref="Q7:R7" si="6">Q8+Q9</f>
        <v>66510.039999999994</v>
      </c>
      <c r="R7" s="52">
        <f t="shared" si="6"/>
        <v>66486.22</v>
      </c>
      <c r="S7" s="52">
        <f t="shared" ref="S7:S9" si="7">R7/Q7*100-100</f>
        <v>-3.5814141744609174E-2</v>
      </c>
      <c r="T7" s="52">
        <v>300</v>
      </c>
      <c r="U7" s="52">
        <v>300</v>
      </c>
      <c r="V7" s="52">
        <v>300</v>
      </c>
      <c r="W7" s="52">
        <v>0</v>
      </c>
    </row>
    <row r="8" spans="1:23" ht="49.5" customHeight="1">
      <c r="A8" s="126"/>
      <c r="B8" s="123"/>
      <c r="C8" s="19" t="s">
        <v>74</v>
      </c>
      <c r="D8" s="52">
        <f t="shared" ref="D8:E24" si="8">H8+L8+P8+T8</f>
        <v>10824.56</v>
      </c>
      <c r="E8" s="52">
        <f t="shared" si="8"/>
        <v>10824.56</v>
      </c>
      <c r="F8" s="52">
        <f>J8+N8+R8+V8</f>
        <v>9984.7800000000007</v>
      </c>
      <c r="G8" s="52">
        <f t="shared" si="1"/>
        <v>-7.7580982506448208</v>
      </c>
      <c r="H8" s="50">
        <v>3923.38</v>
      </c>
      <c r="I8" s="50">
        <v>3923.38</v>
      </c>
      <c r="J8" s="50">
        <v>3923.38</v>
      </c>
      <c r="K8" s="52">
        <f t="shared" si="3"/>
        <v>0</v>
      </c>
      <c r="L8" s="50">
        <v>6388.95</v>
      </c>
      <c r="M8" s="50">
        <v>6388.95</v>
      </c>
      <c r="N8" s="50">
        <v>5560.53</v>
      </c>
      <c r="O8" s="52">
        <f t="shared" si="5"/>
        <v>-12.966449886131528</v>
      </c>
      <c r="P8" s="50">
        <v>212.23</v>
      </c>
      <c r="Q8" s="50">
        <v>212.23</v>
      </c>
      <c r="R8" s="50">
        <v>200.87</v>
      </c>
      <c r="S8" s="52">
        <f t="shared" si="7"/>
        <v>-5.3526834095085434</v>
      </c>
      <c r="T8" s="50">
        <v>300</v>
      </c>
      <c r="U8" s="50">
        <v>300</v>
      </c>
      <c r="V8" s="50">
        <v>300</v>
      </c>
      <c r="W8" s="53">
        <v>0</v>
      </c>
    </row>
    <row r="9" spans="1:23" ht="81" customHeight="1">
      <c r="A9" s="127"/>
      <c r="B9" s="124"/>
      <c r="C9" s="19" t="s">
        <v>75</v>
      </c>
      <c r="D9" s="52">
        <f t="shared" si="8"/>
        <v>161666.03999999998</v>
      </c>
      <c r="E9" s="52">
        <f t="shared" si="8"/>
        <v>161666.03999999998</v>
      </c>
      <c r="F9" s="52">
        <f>J9+N9+R9+V9</f>
        <v>160061.70000000001</v>
      </c>
      <c r="G9" s="52">
        <f t="shared" si="1"/>
        <v>-0.99237910447980937</v>
      </c>
      <c r="H9" s="50">
        <v>8975.9500000000007</v>
      </c>
      <c r="I9" s="50">
        <v>8975.9500000000007</v>
      </c>
      <c r="J9" s="50">
        <v>8433.36</v>
      </c>
      <c r="K9" s="52">
        <f t="shared" si="3"/>
        <v>-6.0449311772012919</v>
      </c>
      <c r="L9" s="50">
        <v>86392.28</v>
      </c>
      <c r="M9" s="50">
        <v>86392.28</v>
      </c>
      <c r="N9" s="50">
        <v>85342.99</v>
      </c>
      <c r="O9" s="52">
        <f t="shared" si="5"/>
        <v>-1.2145645421095423</v>
      </c>
      <c r="P9" s="50">
        <v>66297.81</v>
      </c>
      <c r="Q9" s="50">
        <v>66297.81</v>
      </c>
      <c r="R9" s="50">
        <v>66285.350000000006</v>
      </c>
      <c r="S9" s="52">
        <f t="shared" si="7"/>
        <v>-1.8793984295996324E-2</v>
      </c>
      <c r="T9" s="50">
        <v>0</v>
      </c>
      <c r="U9" s="50">
        <v>0</v>
      </c>
      <c r="V9" s="50">
        <v>0</v>
      </c>
      <c r="W9" s="53">
        <v>0</v>
      </c>
    </row>
    <row r="10" spans="1:23" ht="42" customHeight="1">
      <c r="A10" s="125" t="s">
        <v>68</v>
      </c>
      <c r="B10" s="122" t="s">
        <v>82</v>
      </c>
      <c r="C10" s="20" t="s">
        <v>3</v>
      </c>
      <c r="D10" s="52">
        <f>D11+D12</f>
        <v>30887.370000000003</v>
      </c>
      <c r="E10" s="52">
        <f>E11+E12</f>
        <v>30887.370000000003</v>
      </c>
      <c r="F10" s="52">
        <f>F11+F12</f>
        <v>30881.93</v>
      </c>
      <c r="G10" s="52">
        <f t="shared" si="1"/>
        <v>-1.7612376838826549E-2</v>
      </c>
      <c r="H10" s="52">
        <f t="shared" ref="H10" si="9">H11+H12</f>
        <v>5209.3999999999996</v>
      </c>
      <c r="I10" s="52">
        <f t="shared" ref="I10" si="10">I11+I12</f>
        <v>5209.3999999999996</v>
      </c>
      <c r="J10" s="52">
        <f t="shared" ref="J10" si="11">J11+J12</f>
        <v>5209.3999999999996</v>
      </c>
      <c r="K10" s="52">
        <f t="shared" si="3"/>
        <v>0</v>
      </c>
      <c r="L10" s="52">
        <f>L11+L12</f>
        <v>52.62</v>
      </c>
      <c r="M10" s="52">
        <f t="shared" ref="M10:N10" si="12">M11+M12</f>
        <v>52.62</v>
      </c>
      <c r="N10" s="52">
        <f t="shared" si="12"/>
        <v>52.62</v>
      </c>
      <c r="O10" s="52">
        <f t="shared" ref="O10:O33" si="13">N10/M10*100-100</f>
        <v>0</v>
      </c>
      <c r="P10" s="52">
        <f>P11+P12</f>
        <v>25625.350000000002</v>
      </c>
      <c r="Q10" s="52">
        <f t="shared" ref="Q10:R10" si="14">Q11+Q12</f>
        <v>25625.350000000002</v>
      </c>
      <c r="R10" s="52">
        <f t="shared" si="14"/>
        <v>25619.91</v>
      </c>
      <c r="S10" s="52">
        <f t="shared" ref="S10:S33" si="15">R10/Q10*100-100</f>
        <v>-2.1228978335912529E-2</v>
      </c>
      <c r="T10" s="52">
        <f>T11</f>
        <v>0</v>
      </c>
      <c r="U10" s="52">
        <f t="shared" ref="U10:V10" si="16">U11</f>
        <v>0</v>
      </c>
      <c r="V10" s="52">
        <f t="shared" si="16"/>
        <v>0</v>
      </c>
      <c r="W10" s="52">
        <v>0</v>
      </c>
    </row>
    <row r="11" spans="1:23" ht="51.75" customHeight="1">
      <c r="A11" s="126"/>
      <c r="B11" s="123"/>
      <c r="C11" s="19" t="s">
        <v>74</v>
      </c>
      <c r="D11" s="52">
        <f t="shared" si="8"/>
        <v>7621.3600000000006</v>
      </c>
      <c r="E11" s="52">
        <f t="shared" si="8"/>
        <v>7621.3600000000006</v>
      </c>
      <c r="F11" s="52">
        <f t="shared" ref="F11:F30" si="17">J11+N11+R11+V11</f>
        <v>7615.92</v>
      </c>
      <c r="G11" s="52">
        <f t="shared" si="1"/>
        <v>-7.137833667482596E-2</v>
      </c>
      <c r="H11" s="55">
        <v>4901.88</v>
      </c>
      <c r="I11" s="50">
        <v>4901.88</v>
      </c>
      <c r="J11" s="50">
        <v>4901.88</v>
      </c>
      <c r="K11" s="52">
        <f t="shared" si="3"/>
        <v>0</v>
      </c>
      <c r="L11" s="50">
        <v>49.51</v>
      </c>
      <c r="M11" s="50">
        <v>49.51</v>
      </c>
      <c r="N11" s="50">
        <v>49.51</v>
      </c>
      <c r="O11" s="52">
        <f t="shared" si="13"/>
        <v>0</v>
      </c>
      <c r="P11" s="50">
        <v>2669.97</v>
      </c>
      <c r="Q11" s="50">
        <v>2669.97</v>
      </c>
      <c r="R11" s="50">
        <v>2664.53</v>
      </c>
      <c r="S11" s="52">
        <f t="shared" si="15"/>
        <v>-0.2037476076510103</v>
      </c>
      <c r="T11" s="50">
        <v>0</v>
      </c>
      <c r="U11" s="50">
        <v>0</v>
      </c>
      <c r="V11" s="50">
        <v>0</v>
      </c>
      <c r="W11" s="53">
        <v>0</v>
      </c>
    </row>
    <row r="12" spans="1:23" ht="81" customHeight="1">
      <c r="A12" s="127"/>
      <c r="B12" s="124"/>
      <c r="C12" s="19" t="s">
        <v>75</v>
      </c>
      <c r="D12" s="52">
        <f t="shared" si="8"/>
        <v>23266.010000000002</v>
      </c>
      <c r="E12" s="52">
        <f t="shared" si="8"/>
        <v>23266.010000000002</v>
      </c>
      <c r="F12" s="52">
        <f t="shared" si="17"/>
        <v>23266.010000000002</v>
      </c>
      <c r="G12" s="52">
        <f t="shared" si="1"/>
        <v>0</v>
      </c>
      <c r="H12" s="56">
        <v>307.52</v>
      </c>
      <c r="I12" s="50">
        <v>307.52</v>
      </c>
      <c r="J12" s="50">
        <v>307.52</v>
      </c>
      <c r="K12" s="52">
        <f t="shared" si="3"/>
        <v>0</v>
      </c>
      <c r="L12" s="50">
        <v>3.11</v>
      </c>
      <c r="M12" s="50">
        <v>3.11</v>
      </c>
      <c r="N12" s="50">
        <v>3.11</v>
      </c>
      <c r="O12" s="52">
        <f t="shared" si="13"/>
        <v>0</v>
      </c>
      <c r="P12" s="50">
        <v>22955.38</v>
      </c>
      <c r="Q12" s="50">
        <v>22955.38</v>
      </c>
      <c r="R12" s="50">
        <v>22955.38</v>
      </c>
      <c r="S12" s="52">
        <f t="shared" si="15"/>
        <v>0</v>
      </c>
      <c r="T12" s="50">
        <v>0</v>
      </c>
      <c r="U12" s="50">
        <v>0</v>
      </c>
      <c r="V12" s="50">
        <v>0</v>
      </c>
      <c r="W12" s="53">
        <v>0</v>
      </c>
    </row>
    <row r="13" spans="1:23" ht="44.25" customHeight="1">
      <c r="A13" s="125" t="s">
        <v>69</v>
      </c>
      <c r="B13" s="122" t="s">
        <v>83</v>
      </c>
      <c r="C13" s="20" t="s">
        <v>3</v>
      </c>
      <c r="D13" s="52">
        <f>D14+D15</f>
        <v>1409.63</v>
      </c>
      <c r="E13" s="52">
        <f t="shared" ref="E13:F13" si="18">E14+E15</f>
        <v>1409.63</v>
      </c>
      <c r="F13" s="52">
        <f t="shared" si="18"/>
        <v>1300.82</v>
      </c>
      <c r="G13" s="52">
        <f t="shared" si="1"/>
        <v>-7.7190468420791376</v>
      </c>
      <c r="H13" s="52">
        <f t="shared" ref="H13" si="19">H14+H15</f>
        <v>179.07</v>
      </c>
      <c r="I13" s="52">
        <f t="shared" ref="I13" si="20">I14+I15</f>
        <v>179.07</v>
      </c>
      <c r="J13" s="52">
        <f t="shared" ref="J13" si="21">J14+J15</f>
        <v>179.07</v>
      </c>
      <c r="K13" s="53">
        <f>J13/I13*100-100</f>
        <v>0</v>
      </c>
      <c r="L13" s="52">
        <f>L14+L15</f>
        <v>890.98</v>
      </c>
      <c r="M13" s="52">
        <f>M14+M15</f>
        <v>890.98</v>
      </c>
      <c r="N13" s="52">
        <f>N14+N15</f>
        <v>854.79</v>
      </c>
      <c r="O13" s="52">
        <f t="shared" si="13"/>
        <v>-4.0618195694628412</v>
      </c>
      <c r="P13" s="52">
        <f>P14+P15</f>
        <v>339.58</v>
      </c>
      <c r="Q13" s="52">
        <f>Q14+Q15</f>
        <v>339.58</v>
      </c>
      <c r="R13" s="52">
        <f>R14+R15</f>
        <v>266.95999999999998</v>
      </c>
      <c r="S13" s="52">
        <f t="shared" si="15"/>
        <v>-21.385240591318691</v>
      </c>
      <c r="T13" s="52">
        <v>0</v>
      </c>
      <c r="U13" s="52">
        <v>0</v>
      </c>
      <c r="V13" s="52">
        <v>0</v>
      </c>
      <c r="W13" s="52">
        <v>0</v>
      </c>
    </row>
    <row r="14" spans="1:23" ht="53.25" customHeight="1">
      <c r="A14" s="126"/>
      <c r="B14" s="123"/>
      <c r="C14" s="19" t="s">
        <v>74</v>
      </c>
      <c r="D14" s="52">
        <f t="shared" si="8"/>
        <v>679.92000000000007</v>
      </c>
      <c r="E14" s="52">
        <f t="shared" si="8"/>
        <v>679.92000000000007</v>
      </c>
      <c r="F14" s="52">
        <f t="shared" si="17"/>
        <v>571.13</v>
      </c>
      <c r="G14" s="52">
        <f t="shared" si="1"/>
        <v>-16.0004118131545</v>
      </c>
      <c r="H14" s="55">
        <v>0</v>
      </c>
      <c r="I14" s="50">
        <v>0</v>
      </c>
      <c r="J14" s="50">
        <v>0</v>
      </c>
      <c r="K14" s="53">
        <v>0</v>
      </c>
      <c r="L14" s="50">
        <v>342.17</v>
      </c>
      <c r="M14" s="50">
        <v>342.17</v>
      </c>
      <c r="N14" s="50">
        <v>306</v>
      </c>
      <c r="O14" s="52">
        <f t="shared" si="13"/>
        <v>-10.570768916035888</v>
      </c>
      <c r="P14" s="50">
        <v>337.75</v>
      </c>
      <c r="Q14" s="50">
        <v>337.75</v>
      </c>
      <c r="R14" s="50">
        <v>265.13</v>
      </c>
      <c r="S14" s="52">
        <f t="shared" si="15"/>
        <v>-21.501110288675051</v>
      </c>
      <c r="T14" s="50">
        <v>0</v>
      </c>
      <c r="U14" s="50">
        <v>0</v>
      </c>
      <c r="V14" s="50">
        <v>0</v>
      </c>
      <c r="W14" s="53">
        <v>0</v>
      </c>
    </row>
    <row r="15" spans="1:23" ht="84.75" customHeight="1">
      <c r="A15" s="127"/>
      <c r="B15" s="124"/>
      <c r="C15" s="19" t="s">
        <v>75</v>
      </c>
      <c r="D15" s="52">
        <f t="shared" si="8"/>
        <v>729.70999999999992</v>
      </c>
      <c r="E15" s="52">
        <f t="shared" si="8"/>
        <v>729.70999999999992</v>
      </c>
      <c r="F15" s="52">
        <f t="shared" si="17"/>
        <v>729.68999999999994</v>
      </c>
      <c r="G15" s="52">
        <f t="shared" si="1"/>
        <v>-2.74081484424471E-3</v>
      </c>
      <c r="H15" s="55">
        <v>179.07</v>
      </c>
      <c r="I15" s="50">
        <v>179.07</v>
      </c>
      <c r="J15" s="50">
        <v>179.07</v>
      </c>
      <c r="K15" s="53">
        <v>0</v>
      </c>
      <c r="L15" s="50">
        <v>548.80999999999995</v>
      </c>
      <c r="M15" s="50">
        <v>548.80999999999995</v>
      </c>
      <c r="N15" s="50">
        <v>548.79</v>
      </c>
      <c r="O15" s="52">
        <f t="shared" si="13"/>
        <v>-3.6442484648659956E-3</v>
      </c>
      <c r="P15" s="50">
        <v>1.83</v>
      </c>
      <c r="Q15" s="50">
        <v>1.83</v>
      </c>
      <c r="R15" s="50">
        <v>1.83</v>
      </c>
      <c r="S15" s="52">
        <v>0</v>
      </c>
      <c r="T15" s="50">
        <v>0</v>
      </c>
      <c r="U15" s="50">
        <v>0</v>
      </c>
      <c r="V15" s="50">
        <v>0</v>
      </c>
      <c r="W15" s="53">
        <v>0</v>
      </c>
    </row>
    <row r="16" spans="1:23" ht="47.25" customHeight="1">
      <c r="A16" s="125" t="s">
        <v>70</v>
      </c>
      <c r="B16" s="122" t="s">
        <v>85</v>
      </c>
      <c r="C16" s="20" t="s">
        <v>3</v>
      </c>
      <c r="D16" s="52">
        <f t="shared" si="8"/>
        <v>4076.85</v>
      </c>
      <c r="E16" s="52">
        <f t="shared" si="8"/>
        <v>4076.85</v>
      </c>
      <c r="F16" s="52">
        <f t="shared" si="17"/>
        <v>4044.16</v>
      </c>
      <c r="G16" s="52">
        <f t="shared" si="1"/>
        <v>-0.80184456136478843</v>
      </c>
      <c r="H16" s="52">
        <f>H17+H18</f>
        <v>0</v>
      </c>
      <c r="I16" s="52">
        <f t="shared" ref="I16:I18" si="22">H16</f>
        <v>0</v>
      </c>
      <c r="J16" s="52">
        <f t="shared" ref="J16:V16" si="23">J17+J18</f>
        <v>0</v>
      </c>
      <c r="K16" s="52">
        <v>0</v>
      </c>
      <c r="L16" s="52">
        <f t="shared" si="23"/>
        <v>131</v>
      </c>
      <c r="M16" s="52">
        <f t="shared" si="23"/>
        <v>131</v>
      </c>
      <c r="N16" s="52">
        <f t="shared" si="23"/>
        <v>100.87</v>
      </c>
      <c r="O16" s="52">
        <f t="shared" si="13"/>
        <v>-23</v>
      </c>
      <c r="P16" s="52">
        <f>P17+P18</f>
        <v>3945.85</v>
      </c>
      <c r="Q16" s="52">
        <f t="shared" ref="Q16:R16" si="24">Q17+Q18</f>
        <v>3945.85</v>
      </c>
      <c r="R16" s="52">
        <f t="shared" si="24"/>
        <v>3943.29</v>
      </c>
      <c r="S16" s="52">
        <f t="shared" si="15"/>
        <v>-6.4878289848820714E-2</v>
      </c>
      <c r="T16" s="52">
        <f t="shared" si="23"/>
        <v>0</v>
      </c>
      <c r="U16" s="52">
        <v>0</v>
      </c>
      <c r="V16" s="52">
        <f t="shared" si="23"/>
        <v>0</v>
      </c>
      <c r="W16" s="52">
        <v>0</v>
      </c>
    </row>
    <row r="17" spans="1:23" ht="55.5" customHeight="1">
      <c r="A17" s="126"/>
      <c r="B17" s="123"/>
      <c r="C17" s="19" t="s">
        <v>74</v>
      </c>
      <c r="D17" s="52">
        <f t="shared" si="8"/>
        <v>2547.6799999999998</v>
      </c>
      <c r="E17" s="52">
        <f t="shared" si="8"/>
        <v>2547.6799999999998</v>
      </c>
      <c r="F17" s="52">
        <f t="shared" si="17"/>
        <v>2514.9899999999998</v>
      </c>
      <c r="G17" s="52">
        <f t="shared" si="1"/>
        <v>-1.2831281793631888</v>
      </c>
      <c r="H17" s="50">
        <v>0</v>
      </c>
      <c r="I17" s="50">
        <v>0</v>
      </c>
      <c r="J17" s="50">
        <v>0</v>
      </c>
      <c r="K17" s="53">
        <v>0</v>
      </c>
      <c r="L17" s="50">
        <v>131</v>
      </c>
      <c r="M17" s="50">
        <v>131</v>
      </c>
      <c r="N17" s="50">
        <v>100.87</v>
      </c>
      <c r="O17" s="52">
        <f t="shared" si="13"/>
        <v>-23</v>
      </c>
      <c r="P17" s="50">
        <v>2416.6799999999998</v>
      </c>
      <c r="Q17" s="50">
        <v>2416.6799999999998</v>
      </c>
      <c r="R17" s="50">
        <v>2414.12</v>
      </c>
      <c r="S17" s="52">
        <f t="shared" si="15"/>
        <v>-0.10593045003889756</v>
      </c>
      <c r="T17" s="50">
        <v>0</v>
      </c>
      <c r="U17" s="50">
        <v>0</v>
      </c>
      <c r="V17" s="50">
        <v>0</v>
      </c>
      <c r="W17" s="53">
        <v>0</v>
      </c>
    </row>
    <row r="18" spans="1:23" ht="84.75" customHeight="1">
      <c r="A18" s="127"/>
      <c r="B18" s="124"/>
      <c r="C18" s="19" t="s">
        <v>75</v>
      </c>
      <c r="D18" s="52">
        <f t="shared" si="8"/>
        <v>1529.17</v>
      </c>
      <c r="E18" s="52">
        <f t="shared" si="8"/>
        <v>1529.17</v>
      </c>
      <c r="F18" s="52">
        <f t="shared" si="17"/>
        <v>1529.17</v>
      </c>
      <c r="G18" s="52">
        <f t="shared" si="1"/>
        <v>0</v>
      </c>
      <c r="H18" s="50">
        <v>0</v>
      </c>
      <c r="I18" s="50">
        <f t="shared" si="22"/>
        <v>0</v>
      </c>
      <c r="J18" s="50">
        <v>0</v>
      </c>
      <c r="K18" s="53">
        <v>0</v>
      </c>
      <c r="L18" s="50">
        <v>0</v>
      </c>
      <c r="M18" s="50">
        <f t="shared" ref="M18" si="25">L18</f>
        <v>0</v>
      </c>
      <c r="N18" s="50">
        <v>0</v>
      </c>
      <c r="O18" s="52">
        <v>0</v>
      </c>
      <c r="P18" s="50">
        <v>1529.17</v>
      </c>
      <c r="Q18" s="50">
        <v>1529.17</v>
      </c>
      <c r="R18" s="50">
        <v>1529.17</v>
      </c>
      <c r="S18" s="52">
        <f t="shared" si="15"/>
        <v>0</v>
      </c>
      <c r="T18" s="50">
        <v>0</v>
      </c>
      <c r="U18" s="50">
        <v>0</v>
      </c>
      <c r="V18" s="50">
        <v>0</v>
      </c>
      <c r="W18" s="53">
        <v>0</v>
      </c>
    </row>
    <row r="19" spans="1:23" ht="58.15" customHeight="1">
      <c r="A19" s="125" t="s">
        <v>71</v>
      </c>
      <c r="B19" s="122" t="s">
        <v>79</v>
      </c>
      <c r="C19" s="20" t="s">
        <v>3</v>
      </c>
      <c r="D19" s="52">
        <f>D20+D21</f>
        <v>11683.199999999999</v>
      </c>
      <c r="E19" s="52">
        <f t="shared" ref="E19:F19" si="26">E20+E21</f>
        <v>11683.199999999999</v>
      </c>
      <c r="F19" s="52">
        <f t="shared" si="26"/>
        <v>11343.5</v>
      </c>
      <c r="G19" s="52">
        <f t="shared" si="1"/>
        <v>-2.9075938099150846</v>
      </c>
      <c r="H19" s="52">
        <f>H20+H21</f>
        <v>300</v>
      </c>
      <c r="I19" s="52">
        <f>I20+I21</f>
        <v>300</v>
      </c>
      <c r="J19" s="52">
        <f>J20+J21</f>
        <v>300</v>
      </c>
      <c r="K19" s="53">
        <f>J19/I19*100-100</f>
        <v>0</v>
      </c>
      <c r="L19" s="52">
        <f t="shared" ref="L19:N19" si="27">L20+L21</f>
        <v>1907</v>
      </c>
      <c r="M19" s="52">
        <f t="shared" si="27"/>
        <v>1907</v>
      </c>
      <c r="N19" s="52">
        <f t="shared" si="27"/>
        <v>1902.8</v>
      </c>
      <c r="O19" s="52">
        <f t="shared" si="13"/>
        <v>-0.22024121657052831</v>
      </c>
      <c r="P19" s="52">
        <f>P20+P21</f>
        <v>8451.9</v>
      </c>
      <c r="Q19" s="52">
        <f t="shared" ref="Q19" si="28">Q20+Q21</f>
        <v>8451.9</v>
      </c>
      <c r="R19" s="52">
        <f t="shared" ref="R19" si="29">R20+R21</f>
        <v>8116.4</v>
      </c>
      <c r="S19" s="52">
        <f t="shared" si="15"/>
        <v>-3.969521646020425</v>
      </c>
      <c r="T19" s="52">
        <f>T20+T21</f>
        <v>1024.3</v>
      </c>
      <c r="U19" s="52">
        <f t="shared" ref="U19:V19" si="30">U20+U21</f>
        <v>1024.3</v>
      </c>
      <c r="V19" s="52">
        <f t="shared" si="30"/>
        <v>1024.3</v>
      </c>
      <c r="W19" s="52">
        <v>0</v>
      </c>
    </row>
    <row r="20" spans="1:23" ht="58.15" customHeight="1">
      <c r="A20" s="126"/>
      <c r="B20" s="137"/>
      <c r="C20" s="19" t="s">
        <v>74</v>
      </c>
      <c r="D20" s="52">
        <f t="shared" si="8"/>
        <v>9905.0999999999985</v>
      </c>
      <c r="E20" s="52">
        <f t="shared" si="8"/>
        <v>9905.0999999999985</v>
      </c>
      <c r="F20" s="52">
        <f t="shared" si="17"/>
        <v>9801.4</v>
      </c>
      <c r="G20" s="52">
        <f t="shared" si="1"/>
        <v>-1.046935417108358</v>
      </c>
      <c r="H20" s="56">
        <v>0</v>
      </c>
      <c r="I20" s="50">
        <v>0</v>
      </c>
      <c r="J20" s="50">
        <v>0</v>
      </c>
      <c r="K20" s="53">
        <v>0</v>
      </c>
      <c r="L20" s="55">
        <v>1754</v>
      </c>
      <c r="M20" s="50">
        <v>1754</v>
      </c>
      <c r="N20" s="50">
        <v>1749.8</v>
      </c>
      <c r="O20" s="52">
        <f t="shared" si="13"/>
        <v>-0.23945267958951888</v>
      </c>
      <c r="P20" s="50">
        <v>7126.8</v>
      </c>
      <c r="Q20" s="50">
        <v>7126.8</v>
      </c>
      <c r="R20" s="50">
        <v>7027.3</v>
      </c>
      <c r="S20" s="52">
        <f t="shared" si="15"/>
        <v>-1.3961385193915845</v>
      </c>
      <c r="T20" s="56">
        <v>1024.3</v>
      </c>
      <c r="U20" s="56">
        <v>1024.3</v>
      </c>
      <c r="V20" s="56">
        <v>1024.3</v>
      </c>
      <c r="W20" s="52">
        <f t="shared" ref="W20" si="31">V20/U20*100-100</f>
        <v>0</v>
      </c>
    </row>
    <row r="21" spans="1:23" ht="80.25" customHeight="1">
      <c r="A21" s="127"/>
      <c r="B21" s="138"/>
      <c r="C21" s="19" t="s">
        <v>75</v>
      </c>
      <c r="D21" s="52">
        <f t="shared" si="8"/>
        <v>1778.1</v>
      </c>
      <c r="E21" s="52">
        <f t="shared" si="8"/>
        <v>1778.1</v>
      </c>
      <c r="F21" s="52">
        <f t="shared" si="17"/>
        <v>1542.1</v>
      </c>
      <c r="G21" s="52">
        <f t="shared" si="1"/>
        <v>-13.272594342275468</v>
      </c>
      <c r="H21" s="56">
        <v>300</v>
      </c>
      <c r="I21" s="50">
        <v>300</v>
      </c>
      <c r="J21" s="50">
        <v>300</v>
      </c>
      <c r="K21" s="53">
        <f t="shared" ref="K21:K29" si="32">J21/I21*100-100</f>
        <v>0</v>
      </c>
      <c r="L21" s="55">
        <v>153</v>
      </c>
      <c r="M21" s="50">
        <v>153</v>
      </c>
      <c r="N21" s="50">
        <v>153</v>
      </c>
      <c r="O21" s="52">
        <f t="shared" si="13"/>
        <v>0</v>
      </c>
      <c r="P21" s="50">
        <v>1325.1</v>
      </c>
      <c r="Q21" s="50">
        <v>1325.1</v>
      </c>
      <c r="R21" s="50">
        <v>1089.0999999999999</v>
      </c>
      <c r="S21" s="52">
        <f t="shared" si="15"/>
        <v>-17.809976605539205</v>
      </c>
      <c r="T21" s="50">
        <v>0</v>
      </c>
      <c r="U21" s="50">
        <v>0</v>
      </c>
      <c r="V21" s="50">
        <v>0</v>
      </c>
      <c r="W21" s="53">
        <v>0</v>
      </c>
    </row>
    <row r="22" spans="1:23" ht="45.75" customHeight="1">
      <c r="A22" s="125" t="s">
        <v>72</v>
      </c>
      <c r="B22" s="122" t="s">
        <v>80</v>
      </c>
      <c r="C22" s="20" t="s">
        <v>3</v>
      </c>
      <c r="D22" s="52">
        <f>D23+D24</f>
        <v>30600</v>
      </c>
      <c r="E22" s="52">
        <f t="shared" ref="E22:F22" si="33">E23+E24</f>
        <v>30600</v>
      </c>
      <c r="F22" s="52">
        <f t="shared" si="33"/>
        <v>30128</v>
      </c>
      <c r="G22" s="52">
        <f t="shared" si="1"/>
        <v>-1.5424836601307277</v>
      </c>
      <c r="H22" s="52">
        <f t="shared" ref="H22" si="34">H23+H24</f>
        <v>0</v>
      </c>
      <c r="I22" s="52">
        <f t="shared" ref="I22" si="35">I23+I24</f>
        <v>0</v>
      </c>
      <c r="J22" s="52">
        <f t="shared" ref="J22" si="36">J23+J24</f>
        <v>0</v>
      </c>
      <c r="K22" s="53">
        <v>0</v>
      </c>
      <c r="L22" s="52">
        <f t="shared" ref="L22" si="37">L23+L24</f>
        <v>11301</v>
      </c>
      <c r="M22" s="52">
        <f t="shared" ref="M22" si="38">M23+M24</f>
        <v>11301</v>
      </c>
      <c r="N22" s="52">
        <f t="shared" ref="N22" si="39">N23+N24</f>
        <v>11301</v>
      </c>
      <c r="O22" s="52">
        <f t="shared" si="13"/>
        <v>0</v>
      </c>
      <c r="P22" s="52">
        <f t="shared" ref="P22" si="40">P23+P24</f>
        <v>19299</v>
      </c>
      <c r="Q22" s="52">
        <f t="shared" ref="Q22" si="41">Q23+Q24</f>
        <v>19299</v>
      </c>
      <c r="R22" s="52">
        <f t="shared" ref="R22" si="42">R23+R24</f>
        <v>18827</v>
      </c>
      <c r="S22" s="52">
        <f t="shared" si="15"/>
        <v>-2.4457225762992891</v>
      </c>
      <c r="T22" s="52">
        <f>T23</f>
        <v>0</v>
      </c>
      <c r="U22" s="52">
        <v>0</v>
      </c>
      <c r="V22" s="52">
        <f>V23</f>
        <v>0</v>
      </c>
      <c r="W22" s="52">
        <v>0</v>
      </c>
    </row>
    <row r="23" spans="1:23" ht="54" customHeight="1">
      <c r="A23" s="126"/>
      <c r="B23" s="137"/>
      <c r="C23" s="19" t="s">
        <v>74</v>
      </c>
      <c r="D23" s="52">
        <f t="shared" si="8"/>
        <v>30600</v>
      </c>
      <c r="E23" s="52">
        <f t="shared" si="8"/>
        <v>30600</v>
      </c>
      <c r="F23" s="52">
        <f t="shared" si="17"/>
        <v>30128</v>
      </c>
      <c r="G23" s="52">
        <f t="shared" si="1"/>
        <v>-1.5424836601307277</v>
      </c>
      <c r="H23" s="55">
        <v>0</v>
      </c>
      <c r="I23" s="50">
        <v>0</v>
      </c>
      <c r="J23" s="50">
        <v>0</v>
      </c>
      <c r="K23" s="53">
        <v>0</v>
      </c>
      <c r="L23" s="59">
        <v>11301</v>
      </c>
      <c r="M23" s="59">
        <v>11301</v>
      </c>
      <c r="N23" s="59">
        <v>11301</v>
      </c>
      <c r="O23" s="52">
        <f t="shared" si="13"/>
        <v>0</v>
      </c>
      <c r="P23" s="50">
        <v>19299</v>
      </c>
      <c r="Q23" s="50">
        <v>19299</v>
      </c>
      <c r="R23" s="50">
        <v>18827</v>
      </c>
      <c r="S23" s="52">
        <f t="shared" si="15"/>
        <v>-2.4457225762992891</v>
      </c>
      <c r="T23" s="50">
        <v>0</v>
      </c>
      <c r="U23" s="50">
        <v>0</v>
      </c>
      <c r="V23" s="50">
        <v>0</v>
      </c>
      <c r="W23" s="53">
        <v>0</v>
      </c>
    </row>
    <row r="24" spans="1:23" ht="79.5" customHeight="1">
      <c r="A24" s="126"/>
      <c r="B24" s="137"/>
      <c r="C24" s="19" t="s">
        <v>75</v>
      </c>
      <c r="D24" s="52">
        <f t="shared" ref="D24:E30" si="43">H24+L24+P24+T24</f>
        <v>0</v>
      </c>
      <c r="E24" s="52">
        <f t="shared" si="8"/>
        <v>0</v>
      </c>
      <c r="F24" s="52">
        <f t="shared" si="17"/>
        <v>0</v>
      </c>
      <c r="G24" s="52">
        <v>0</v>
      </c>
      <c r="H24" s="55">
        <v>0</v>
      </c>
      <c r="I24" s="50">
        <v>0</v>
      </c>
      <c r="J24" s="50">
        <v>0</v>
      </c>
      <c r="K24" s="53">
        <v>0</v>
      </c>
      <c r="L24" s="59">
        <f>L39+L42</f>
        <v>0</v>
      </c>
      <c r="M24" s="59">
        <f>M39+M42</f>
        <v>0</v>
      </c>
      <c r="N24" s="59">
        <f>N39+N42</f>
        <v>0</v>
      </c>
      <c r="O24" s="52">
        <v>0</v>
      </c>
      <c r="P24" s="50">
        <v>0</v>
      </c>
      <c r="Q24" s="50">
        <v>0</v>
      </c>
      <c r="R24" s="50">
        <v>0</v>
      </c>
      <c r="S24" s="52">
        <v>0</v>
      </c>
      <c r="T24" s="50">
        <v>0</v>
      </c>
      <c r="U24" s="50">
        <v>0</v>
      </c>
      <c r="V24" s="50">
        <v>0</v>
      </c>
      <c r="W24" s="53">
        <v>0</v>
      </c>
    </row>
    <row r="25" spans="1:23" ht="79.5" customHeight="1">
      <c r="A25" s="125" t="s">
        <v>73</v>
      </c>
      <c r="B25" s="122" t="s">
        <v>84</v>
      </c>
      <c r="C25" s="20" t="s">
        <v>3</v>
      </c>
      <c r="D25" s="52">
        <f>D26+D27</f>
        <v>46172.2</v>
      </c>
      <c r="E25" s="52">
        <f t="shared" ref="E25:F25" si="44">E26+E27</f>
        <v>46172.2</v>
      </c>
      <c r="F25" s="52">
        <f t="shared" si="44"/>
        <v>45412.4</v>
      </c>
      <c r="G25" s="52">
        <f t="shared" ref="G25:G27" si="45">F25/E25*100-100</f>
        <v>-1.6455789414409452</v>
      </c>
      <c r="H25" s="52">
        <f t="shared" ref="H25:J25" si="46">H26+H27</f>
        <v>423.3</v>
      </c>
      <c r="I25" s="52">
        <f t="shared" si="46"/>
        <v>423.3</v>
      </c>
      <c r="J25" s="52">
        <f t="shared" si="46"/>
        <v>422.6</v>
      </c>
      <c r="K25" s="53">
        <f t="shared" ref="K25:K27" si="47">J25/I25*100-100</f>
        <v>-0.16536735175998274</v>
      </c>
      <c r="L25" s="52">
        <f t="shared" ref="L25:N25" si="48">L26+L27</f>
        <v>8728</v>
      </c>
      <c r="M25" s="52">
        <f t="shared" si="48"/>
        <v>8728</v>
      </c>
      <c r="N25" s="52">
        <f t="shared" si="48"/>
        <v>8667.2000000000007</v>
      </c>
      <c r="O25" s="52">
        <f t="shared" ref="O25:O27" si="49">N25/M25*100-100</f>
        <v>-0.69660861594866219</v>
      </c>
      <c r="P25" s="52">
        <f t="shared" ref="P25:R25" si="50">P26+P27</f>
        <v>37020.9</v>
      </c>
      <c r="Q25" s="52">
        <f t="shared" si="50"/>
        <v>37020.9</v>
      </c>
      <c r="R25" s="52">
        <f t="shared" si="50"/>
        <v>36322.6</v>
      </c>
      <c r="S25" s="52">
        <f t="shared" ref="S25:S27" si="51">R25/Q25*100-100</f>
        <v>-1.8862318312088604</v>
      </c>
      <c r="T25" s="52">
        <v>0</v>
      </c>
      <c r="U25" s="52">
        <v>0</v>
      </c>
      <c r="V25" s="52">
        <v>0</v>
      </c>
      <c r="W25" s="53"/>
    </row>
    <row r="26" spans="1:23" ht="79.5" customHeight="1">
      <c r="A26" s="126"/>
      <c r="B26" s="123"/>
      <c r="C26" s="19" t="s">
        <v>74</v>
      </c>
      <c r="D26" s="52">
        <f t="shared" ref="D26:D27" si="52">H26+L26+P26+T26</f>
        <v>32114.1</v>
      </c>
      <c r="E26" s="52">
        <f t="shared" ref="E26:E27" si="53">I26+M26+Q26+U26</f>
        <v>32114.1</v>
      </c>
      <c r="F26" s="52">
        <f t="shared" ref="F26:F27" si="54">J26+N26+R26+V26</f>
        <v>31829.8</v>
      </c>
      <c r="G26" s="52">
        <f t="shared" si="45"/>
        <v>-0.88528092021884675</v>
      </c>
      <c r="H26" s="57">
        <v>0.7</v>
      </c>
      <c r="I26" s="57">
        <v>0.7</v>
      </c>
      <c r="J26" s="57">
        <v>0</v>
      </c>
      <c r="K26" s="53">
        <f t="shared" si="47"/>
        <v>-100</v>
      </c>
      <c r="L26" s="57">
        <v>2359.8000000000002</v>
      </c>
      <c r="M26" s="57">
        <v>2359.8000000000002</v>
      </c>
      <c r="N26" s="57">
        <v>2329.1</v>
      </c>
      <c r="O26" s="52">
        <f t="shared" si="49"/>
        <v>-1.3009577082803645</v>
      </c>
      <c r="P26" s="57">
        <v>29753.599999999999</v>
      </c>
      <c r="Q26" s="57">
        <v>29753.599999999999</v>
      </c>
      <c r="R26" s="57">
        <v>29500.7</v>
      </c>
      <c r="S26" s="52">
        <f t="shared" si="51"/>
        <v>-0.8499811787481093</v>
      </c>
      <c r="T26" s="50">
        <v>0</v>
      </c>
      <c r="U26" s="50">
        <v>0</v>
      </c>
      <c r="V26" s="50">
        <v>0</v>
      </c>
      <c r="W26" s="53"/>
    </row>
    <row r="27" spans="1:23" ht="79.5" customHeight="1">
      <c r="A27" s="127"/>
      <c r="B27" s="124"/>
      <c r="C27" s="19" t="s">
        <v>75</v>
      </c>
      <c r="D27" s="52">
        <f t="shared" si="52"/>
        <v>14058.1</v>
      </c>
      <c r="E27" s="52">
        <f t="shared" si="53"/>
        <v>14058.1</v>
      </c>
      <c r="F27" s="52">
        <f t="shared" si="54"/>
        <v>13582.6</v>
      </c>
      <c r="G27" s="52">
        <f t="shared" si="45"/>
        <v>-3.3823916460972754</v>
      </c>
      <c r="H27" s="57">
        <v>422.6</v>
      </c>
      <c r="I27" s="57">
        <v>422.6</v>
      </c>
      <c r="J27" s="57">
        <v>422.6</v>
      </c>
      <c r="K27" s="53">
        <f t="shared" si="47"/>
        <v>0</v>
      </c>
      <c r="L27" s="57">
        <v>6368.2</v>
      </c>
      <c r="M27" s="57">
        <v>6368.2</v>
      </c>
      <c r="N27" s="57">
        <v>6338.1</v>
      </c>
      <c r="O27" s="52">
        <f t="shared" si="49"/>
        <v>-0.47266103451524089</v>
      </c>
      <c r="P27" s="57">
        <v>7267.3</v>
      </c>
      <c r="Q27" s="57">
        <v>7267.3</v>
      </c>
      <c r="R27" s="57">
        <v>6821.9</v>
      </c>
      <c r="S27" s="52">
        <f t="shared" si="51"/>
        <v>-6.1288236346373566</v>
      </c>
      <c r="T27" s="50">
        <v>0</v>
      </c>
      <c r="U27" s="50">
        <v>0</v>
      </c>
      <c r="V27" s="50">
        <v>0</v>
      </c>
      <c r="W27" s="53"/>
    </row>
    <row r="28" spans="1:23" ht="48" customHeight="1">
      <c r="A28" s="125" t="s">
        <v>77</v>
      </c>
      <c r="B28" s="122" t="s">
        <v>78</v>
      </c>
      <c r="C28" s="20" t="s">
        <v>3</v>
      </c>
      <c r="D28" s="52">
        <f>D29+D30</f>
        <v>2455.5</v>
      </c>
      <c r="E28" s="52">
        <f t="shared" ref="E28:F28" si="55">E29+E30</f>
        <v>2455.5</v>
      </c>
      <c r="F28" s="52">
        <f t="shared" si="55"/>
        <v>2455.5</v>
      </c>
      <c r="G28" s="52">
        <f t="shared" si="1"/>
        <v>0</v>
      </c>
      <c r="H28" s="52">
        <f t="shared" ref="H28" si="56">H29+H30</f>
        <v>2430.9</v>
      </c>
      <c r="I28" s="52">
        <f t="shared" ref="I28" si="57">I29+I30</f>
        <v>2430.9</v>
      </c>
      <c r="J28" s="52">
        <f t="shared" ref="J28" si="58">J29+J30</f>
        <v>2430.9</v>
      </c>
      <c r="K28" s="53">
        <f t="shared" si="32"/>
        <v>0</v>
      </c>
      <c r="L28" s="52">
        <f t="shared" ref="L28" si="59">L29+L30</f>
        <v>24.6</v>
      </c>
      <c r="M28" s="52">
        <f t="shared" ref="M28" si="60">M29+M30</f>
        <v>24.6</v>
      </c>
      <c r="N28" s="52">
        <f t="shared" ref="N28" si="61">N29+N30</f>
        <v>24.6</v>
      </c>
      <c r="O28" s="52">
        <f t="shared" si="13"/>
        <v>0</v>
      </c>
      <c r="P28" s="52">
        <f t="shared" ref="P28" si="62">P29+P30</f>
        <v>0</v>
      </c>
      <c r="Q28" s="52">
        <f t="shared" ref="Q28" si="63">Q29+Q30</f>
        <v>0</v>
      </c>
      <c r="R28" s="52">
        <f t="shared" ref="R28" si="64">R29+R30</f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</row>
    <row r="29" spans="1:23" ht="56.25" customHeight="1">
      <c r="A29" s="126"/>
      <c r="B29" s="123"/>
      <c r="C29" s="19" t="s">
        <v>74</v>
      </c>
      <c r="D29" s="52">
        <f t="shared" si="43"/>
        <v>2455.5</v>
      </c>
      <c r="E29" s="52">
        <f t="shared" si="43"/>
        <v>2455.5</v>
      </c>
      <c r="F29" s="52">
        <f t="shared" si="17"/>
        <v>2455.5</v>
      </c>
      <c r="G29" s="52">
        <f t="shared" si="1"/>
        <v>0</v>
      </c>
      <c r="H29" s="50">
        <v>2430.9</v>
      </c>
      <c r="I29" s="50">
        <v>2430.9</v>
      </c>
      <c r="J29" s="50">
        <v>2430.9</v>
      </c>
      <c r="K29" s="53">
        <f t="shared" si="32"/>
        <v>0</v>
      </c>
      <c r="L29" s="50">
        <v>24.6</v>
      </c>
      <c r="M29" s="50">
        <v>24.6</v>
      </c>
      <c r="N29" s="50">
        <v>24.6</v>
      </c>
      <c r="O29" s="52">
        <f t="shared" si="13"/>
        <v>0</v>
      </c>
      <c r="P29" s="50">
        <v>0</v>
      </c>
      <c r="Q29" s="50">
        <v>0</v>
      </c>
      <c r="R29" s="50">
        <v>0</v>
      </c>
      <c r="S29" s="52">
        <v>0</v>
      </c>
      <c r="T29" s="50">
        <v>0</v>
      </c>
      <c r="U29" s="50">
        <v>0</v>
      </c>
      <c r="V29" s="50">
        <v>0</v>
      </c>
      <c r="W29" s="53">
        <v>0</v>
      </c>
    </row>
    <row r="30" spans="1:23" ht="94.5" customHeight="1">
      <c r="A30" s="127"/>
      <c r="B30" s="124"/>
      <c r="C30" s="19" t="s">
        <v>75</v>
      </c>
      <c r="D30" s="52">
        <f t="shared" si="43"/>
        <v>0</v>
      </c>
      <c r="E30" s="52">
        <f t="shared" si="43"/>
        <v>0</v>
      </c>
      <c r="F30" s="52">
        <f t="shared" si="17"/>
        <v>0</v>
      </c>
      <c r="G30" s="52">
        <v>0</v>
      </c>
      <c r="H30" s="50">
        <v>0</v>
      </c>
      <c r="I30" s="50">
        <v>0</v>
      </c>
      <c r="J30" s="50">
        <v>0</v>
      </c>
      <c r="K30" s="53">
        <v>0</v>
      </c>
      <c r="L30" s="50">
        <v>0</v>
      </c>
      <c r="M30" s="50">
        <v>0</v>
      </c>
      <c r="N30" s="50">
        <v>0</v>
      </c>
      <c r="O30" s="52">
        <v>0</v>
      </c>
      <c r="P30" s="50">
        <v>0</v>
      </c>
      <c r="Q30" s="50">
        <v>0</v>
      </c>
      <c r="R30" s="50">
        <v>0</v>
      </c>
      <c r="S30" s="52">
        <v>0</v>
      </c>
      <c r="T30" s="50">
        <v>0</v>
      </c>
      <c r="U30" s="50">
        <v>0</v>
      </c>
      <c r="V30" s="50">
        <v>0</v>
      </c>
      <c r="W30" s="53">
        <v>0</v>
      </c>
    </row>
    <row r="31" spans="1:23" ht="31.9" customHeight="1">
      <c r="A31" s="135" t="s">
        <v>24</v>
      </c>
      <c r="B31" s="136"/>
      <c r="C31" s="20" t="s">
        <v>3</v>
      </c>
      <c r="D31" s="58">
        <f>D32+D33</f>
        <v>299775.34999999998</v>
      </c>
      <c r="E31" s="58">
        <f>E32+E33</f>
        <v>299775.34999999998</v>
      </c>
      <c r="F31" s="58">
        <f>F32+F33</f>
        <v>295612.79000000004</v>
      </c>
      <c r="G31" s="52">
        <f>F31/E31*100-100</f>
        <v>-1.3885597998634438</v>
      </c>
      <c r="H31" s="52">
        <f>H32+H33</f>
        <v>21442</v>
      </c>
      <c r="I31" s="52">
        <f>I32+I33</f>
        <v>21442</v>
      </c>
      <c r="J31" s="52">
        <f>J32+J33</f>
        <v>20898.71</v>
      </c>
      <c r="K31" s="52">
        <f t="shared" ref="K31:K33" si="65">J31/I31*100-100</f>
        <v>-2.5337655069489813</v>
      </c>
      <c r="L31" s="52">
        <f>L32+L33</f>
        <v>115816.43</v>
      </c>
      <c r="M31" s="52">
        <f>M32+M33</f>
        <v>115816.43</v>
      </c>
      <c r="N31" s="52">
        <f>N32+N33</f>
        <v>113807.4</v>
      </c>
      <c r="O31" s="52">
        <f t="shared" si="13"/>
        <v>-1.7346675251516501</v>
      </c>
      <c r="P31" s="52">
        <f>P32+P33</f>
        <v>161192.62</v>
      </c>
      <c r="Q31" s="52">
        <f>Q32+Q33</f>
        <v>161192.62</v>
      </c>
      <c r="R31" s="52">
        <f>R32+R33</f>
        <v>159582.38</v>
      </c>
      <c r="S31" s="52">
        <f t="shared" si="15"/>
        <v>-0.99895392233216285</v>
      </c>
      <c r="T31" s="52">
        <f>T32+T33</f>
        <v>1324.3</v>
      </c>
      <c r="U31" s="52">
        <f>U32+U33</f>
        <v>1324.3</v>
      </c>
      <c r="V31" s="52">
        <f>V32+V33</f>
        <v>1324.3</v>
      </c>
      <c r="W31" s="52">
        <v>0</v>
      </c>
    </row>
    <row r="32" spans="1:23" ht="42.75">
      <c r="A32" s="135"/>
      <c r="B32" s="136"/>
      <c r="C32" s="20" t="s">
        <v>74</v>
      </c>
      <c r="D32" s="58">
        <f t="shared" ref="D32:D33" si="66">H32+L32+P32+T32</f>
        <v>96748.22</v>
      </c>
      <c r="E32" s="52">
        <f>E8+E11+E14+E17+E20+E23++E26+E29</f>
        <v>96748.22</v>
      </c>
      <c r="F32" s="52">
        <f t="shared" ref="F32:F33" si="67">J32+N32+R32+V32</f>
        <v>94901.52</v>
      </c>
      <c r="G32" s="52">
        <f>F32/E32*100-100</f>
        <v>-1.9087689675324242</v>
      </c>
      <c r="H32" s="52">
        <f t="shared" ref="H32:J33" si="68">H8+H11+H14+H17+H20+H23+H26+H29</f>
        <v>11256.86</v>
      </c>
      <c r="I32" s="52">
        <f t="shared" si="68"/>
        <v>11256.86</v>
      </c>
      <c r="J32" s="52">
        <f t="shared" si="68"/>
        <v>11256.16</v>
      </c>
      <c r="K32" s="52">
        <f t="shared" si="65"/>
        <v>-6.2184303615850922E-3</v>
      </c>
      <c r="L32" s="52">
        <f t="shared" ref="L32:N33" si="69">L8+L11+L14+L17+L20+L23+L26+L29</f>
        <v>22351.03</v>
      </c>
      <c r="M32" s="52">
        <f t="shared" si="69"/>
        <v>22351.03</v>
      </c>
      <c r="N32" s="52">
        <f t="shared" si="69"/>
        <v>21421.409999999996</v>
      </c>
      <c r="O32" s="52">
        <f t="shared" si="13"/>
        <v>-4.1591819258441518</v>
      </c>
      <c r="P32" s="52">
        <f t="shared" ref="P32:R33" si="70">P8+P11+P14+P17+P20+P23+P26+P29</f>
        <v>61816.03</v>
      </c>
      <c r="Q32" s="52">
        <f t="shared" si="70"/>
        <v>61816.03</v>
      </c>
      <c r="R32" s="52">
        <f t="shared" si="70"/>
        <v>60899.65</v>
      </c>
      <c r="S32" s="52">
        <f t="shared" si="15"/>
        <v>-1.4824310134442413</v>
      </c>
      <c r="T32" s="52">
        <f>T8+T11+T14+T17+T20+T23+T26+T29</f>
        <v>1324.3</v>
      </c>
      <c r="U32" s="52">
        <f t="shared" ref="U32:V32" si="71">U8+U11+U14+U17+U20+U23+U26+U29</f>
        <v>1324.3</v>
      </c>
      <c r="V32" s="52">
        <f t="shared" si="71"/>
        <v>1324.3</v>
      </c>
      <c r="W32" s="52">
        <v>0</v>
      </c>
    </row>
    <row r="33" spans="1:23" ht="73.5" customHeight="1">
      <c r="A33" s="135"/>
      <c r="B33" s="136"/>
      <c r="C33" s="20" t="s">
        <v>75</v>
      </c>
      <c r="D33" s="58">
        <f t="shared" si="66"/>
        <v>203027.13</v>
      </c>
      <c r="E33" s="52">
        <f>E9+E12+E15+E18+E21+E24+E27+E30</f>
        <v>203027.13</v>
      </c>
      <c r="F33" s="52">
        <f t="shared" si="67"/>
        <v>200711.27000000002</v>
      </c>
      <c r="G33" s="52">
        <f>F33/E33*100-100</f>
        <v>-1.1406652894122971</v>
      </c>
      <c r="H33" s="52">
        <f t="shared" si="68"/>
        <v>10185.140000000001</v>
      </c>
      <c r="I33" s="52">
        <f t="shared" si="68"/>
        <v>10185.140000000001</v>
      </c>
      <c r="J33" s="52">
        <f t="shared" si="68"/>
        <v>9642.5500000000011</v>
      </c>
      <c r="K33" s="52">
        <f t="shared" si="65"/>
        <v>-5.3272709064382013</v>
      </c>
      <c r="L33" s="52">
        <f t="shared" si="69"/>
        <v>93465.4</v>
      </c>
      <c r="M33" s="52">
        <f t="shared" si="69"/>
        <v>93465.4</v>
      </c>
      <c r="N33" s="52">
        <f t="shared" si="69"/>
        <v>92385.99</v>
      </c>
      <c r="O33" s="52">
        <f t="shared" si="13"/>
        <v>-1.1548765639477097</v>
      </c>
      <c r="P33" s="52">
        <f t="shared" si="70"/>
        <v>99376.590000000011</v>
      </c>
      <c r="Q33" s="52">
        <f t="shared" si="70"/>
        <v>99376.590000000011</v>
      </c>
      <c r="R33" s="52">
        <f t="shared" si="70"/>
        <v>98682.73000000001</v>
      </c>
      <c r="S33" s="52">
        <f t="shared" si="15"/>
        <v>-0.69821272796741596</v>
      </c>
      <c r="T33" s="52">
        <f>T9+T12+T15+T18+T21+T24+T27+T30</f>
        <v>0</v>
      </c>
      <c r="U33" s="52">
        <f t="shared" ref="U33:V33" si="72">U9+U12+U15+U18+U21+U24+U27+U30</f>
        <v>0</v>
      </c>
      <c r="V33" s="52">
        <f t="shared" si="72"/>
        <v>0</v>
      </c>
      <c r="W33" s="52">
        <v>0</v>
      </c>
    </row>
    <row r="34" spans="1:23">
      <c r="F34" s="6"/>
      <c r="I34" s="6"/>
      <c r="J34" s="6"/>
      <c r="M34" s="6"/>
      <c r="N34" s="6"/>
      <c r="P34" s="6"/>
      <c r="Q34" s="6"/>
      <c r="R34" s="6"/>
    </row>
    <row r="35" spans="1:23">
      <c r="D35" s="5"/>
      <c r="E35" s="13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7" spans="1:23">
      <c r="F37" s="6"/>
    </row>
    <row r="39" spans="1:23">
      <c r="F39" s="6"/>
    </row>
  </sheetData>
  <mergeCells count="27">
    <mergeCell ref="T5:W5"/>
    <mergeCell ref="A28:A30"/>
    <mergeCell ref="B16:B18"/>
    <mergeCell ref="A16:A18"/>
    <mergeCell ref="A7:A9"/>
    <mergeCell ref="B7:B9"/>
    <mergeCell ref="A25:A27"/>
    <mergeCell ref="B25:B27"/>
    <mergeCell ref="A31:B33"/>
    <mergeCell ref="B19:B21"/>
    <mergeCell ref="A19:A21"/>
    <mergeCell ref="B22:B24"/>
    <mergeCell ref="A22:A24"/>
    <mergeCell ref="B28:B30"/>
    <mergeCell ref="A3:S3"/>
    <mergeCell ref="A4:S4"/>
    <mergeCell ref="B13:B15"/>
    <mergeCell ref="A13:A15"/>
    <mergeCell ref="L5:O5"/>
    <mergeCell ref="P5:S5"/>
    <mergeCell ref="A5:A6"/>
    <mergeCell ref="B5:B6"/>
    <mergeCell ref="C5:C6"/>
    <mergeCell ref="D5:G5"/>
    <mergeCell ref="H5:K5"/>
    <mergeCell ref="B10:B12"/>
    <mergeCell ref="A10:A12"/>
  </mergeCells>
  <pageMargins left="0.11811023622047245" right="0.19685039370078741" top="0.15748031496062992" bottom="0.15748031496062992" header="0.11811023622047245" footer="0.11811023622047245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№ 1 Целевые показатели</vt:lpstr>
      <vt:lpstr>№ 4 Все источники</vt:lpstr>
      <vt:lpstr>'№ 1 Целевые показатели'!Область_печати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PAV</cp:lastModifiedBy>
  <cp:lastPrinted>2024-04-01T09:42:37Z</cp:lastPrinted>
  <dcterms:created xsi:type="dcterms:W3CDTF">2015-11-06T10:33:15Z</dcterms:created>
  <dcterms:modified xsi:type="dcterms:W3CDTF">2024-04-02T11:34:37Z</dcterms:modified>
</cp:coreProperties>
</file>